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3.252\visionaire\03_QUALITY_AND_ENGINEERING\22 CAD\Drawings\WORK IN PROGRESS\RAUL MARTINEZ\TURTLE SAFE  NEW DIODO PRELIMINARY\TURTLE SAFE LD\BSX-II-LD-TS\BSX-II-LD-TS-CLS\"/>
    </mc:Choice>
  </mc:AlternateContent>
  <xr:revisionPtr revIDLastSave="0" documentId="13_ncr:1_{E2FC3A4B-7275-4E29-859A-E81502CB880F}" xr6:coauthVersionLast="47" xr6:coauthVersionMax="47" xr10:uidLastSave="{00000000-0000-0000-0000-000000000000}"/>
  <bookViews>
    <workbookView xWindow="-120" yWindow="-120" windowWidth="24240" windowHeight="13140" firstSheet="3" activeTab="3" xr2:uid="{00000000-000D-0000-FFFF-FFFF00000000}"/>
  </bookViews>
  <sheets>
    <sheet name="GONIO" sheetId="1" state="hidden" r:id="rId1"/>
    <sheet name="SPHERE" sheetId="3" state="hidden" r:id="rId2"/>
    <sheet name="BSX-II 351D LUMEN CHART 70  " sheetId="10" state="hidden" r:id="rId3"/>
    <sheet name="BSX-II-LD-TS-CLS-AMBER" sheetId="4" r:id="rId4"/>
    <sheet name="BSX-II-CLS LED SPECIFICATIONS " sheetId="9" state="hidden" r:id="rId5"/>
    <sheet name="BUG " sheetId="6" r:id="rId6"/>
    <sheet name="FUTURE LED TOOL" sheetId="5" state="hidden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04" i="4" l="1"/>
  <c r="S106" i="4" s="1"/>
  <c r="S17" i="4" s="1"/>
  <c r="R104" i="4"/>
  <c r="R106" i="4" s="1"/>
  <c r="R17" i="4" s="1"/>
  <c r="Q104" i="4"/>
  <c r="Q106" i="4" s="1"/>
  <c r="Q16" i="4" s="1"/>
  <c r="Q4" i="4" s="1"/>
  <c r="P104" i="4"/>
  <c r="P106" i="4" s="1"/>
  <c r="O104" i="4"/>
  <c r="O106" i="4" s="1"/>
  <c r="N104" i="4"/>
  <c r="N106" i="4" s="1"/>
  <c r="M104" i="4"/>
  <c r="M106" i="4" s="1"/>
  <c r="M33" i="4" s="1"/>
  <c r="L104" i="4"/>
  <c r="L106" i="4" s="1"/>
  <c r="L47" i="4" s="1"/>
  <c r="K104" i="4"/>
  <c r="K106" i="4" s="1"/>
  <c r="K17" i="4" s="1"/>
  <c r="J104" i="4"/>
  <c r="J106" i="4" s="1"/>
  <c r="J17" i="4" s="1"/>
  <c r="I104" i="4"/>
  <c r="I106" i="4" s="1"/>
  <c r="I69" i="4" s="1"/>
  <c r="H104" i="4"/>
  <c r="H106" i="4" s="1"/>
  <c r="H53" i="4" s="1"/>
  <c r="G104" i="4"/>
  <c r="G106" i="4" s="1"/>
  <c r="F104" i="4"/>
  <c r="F106" i="4" s="1"/>
  <c r="E104" i="4"/>
  <c r="E106" i="4" s="1"/>
  <c r="E90" i="4" s="1"/>
  <c r="D104" i="4"/>
  <c r="D106" i="4" s="1"/>
  <c r="D34" i="4" s="1"/>
  <c r="R28" i="4" l="1"/>
  <c r="S26" i="4"/>
  <c r="S8" i="4" s="1"/>
  <c r="R20" i="4"/>
  <c r="R5" i="4" s="1"/>
  <c r="S18" i="4"/>
  <c r="R26" i="4"/>
  <c r="R8" i="4" s="1"/>
  <c r="R18" i="4"/>
  <c r="S24" i="4"/>
  <c r="S16" i="4"/>
  <c r="S4" i="4" s="1"/>
  <c r="R24" i="4"/>
  <c r="R16" i="4"/>
  <c r="R4" i="4" s="1"/>
  <c r="S22" i="4"/>
  <c r="M37" i="4"/>
  <c r="R15" i="4"/>
  <c r="R3" i="4" s="1"/>
  <c r="R22" i="4"/>
  <c r="M59" i="4"/>
  <c r="S28" i="4"/>
  <c r="S20" i="4"/>
  <c r="S5" i="4" s="1"/>
  <c r="Q59" i="4"/>
  <c r="D15" i="4"/>
  <c r="D3" i="4" s="1"/>
  <c r="D44" i="4"/>
  <c r="D35" i="4"/>
  <c r="K15" i="4"/>
  <c r="K3" i="4" s="1"/>
  <c r="K28" i="4"/>
  <c r="K26" i="4"/>
  <c r="K8" i="4" s="1"/>
  <c r="K24" i="4"/>
  <c r="K22" i="4"/>
  <c r="K20" i="4"/>
  <c r="K5" i="4" s="1"/>
  <c r="K18" i="4"/>
  <c r="K16" i="4"/>
  <c r="K4" i="4" s="1"/>
  <c r="L35" i="4"/>
  <c r="L38" i="4"/>
  <c r="M41" i="4"/>
  <c r="D45" i="4"/>
  <c r="D52" i="4"/>
  <c r="Q61" i="4"/>
  <c r="L41" i="4"/>
  <c r="J15" i="4"/>
  <c r="J3" i="4" s="1"/>
  <c r="J28" i="4"/>
  <c r="J26" i="4"/>
  <c r="J8" i="4" s="1"/>
  <c r="J24" i="4"/>
  <c r="J22" i="4"/>
  <c r="J20" i="4"/>
  <c r="J5" i="4" s="1"/>
  <c r="J18" i="4"/>
  <c r="J16" i="4"/>
  <c r="J4" i="4" s="1"/>
  <c r="M35" i="4"/>
  <c r="D39" i="4"/>
  <c r="D42" i="4"/>
  <c r="L45" i="4"/>
  <c r="L52" i="4"/>
  <c r="Q63" i="4"/>
  <c r="D41" i="4"/>
  <c r="L44" i="4"/>
  <c r="S29" i="4"/>
  <c r="S27" i="4"/>
  <c r="S25" i="4"/>
  <c r="S7" i="4" s="1"/>
  <c r="S23" i="4"/>
  <c r="S21" i="4"/>
  <c r="S6" i="4" s="1"/>
  <c r="S19" i="4"/>
  <c r="D33" i="4"/>
  <c r="D36" i="4"/>
  <c r="L39" i="4"/>
  <c r="E42" i="4"/>
  <c r="D46" i="4"/>
  <c r="D53" i="4"/>
  <c r="Q65" i="4"/>
  <c r="D51" i="4"/>
  <c r="D38" i="4"/>
  <c r="R29" i="4"/>
  <c r="R27" i="4"/>
  <c r="R25" i="4"/>
  <c r="R7" i="4" s="1"/>
  <c r="R23" i="4"/>
  <c r="R21" i="4"/>
  <c r="R6" i="4" s="1"/>
  <c r="R19" i="4"/>
  <c r="L33" i="4"/>
  <c r="L36" i="4"/>
  <c r="M39" i="4"/>
  <c r="L42" i="4"/>
  <c r="L46" i="4"/>
  <c r="Q53" i="4"/>
  <c r="E71" i="4"/>
  <c r="L34" i="4"/>
  <c r="L51" i="4"/>
  <c r="K29" i="4"/>
  <c r="K27" i="4"/>
  <c r="K25" i="4"/>
  <c r="K7" i="4" s="1"/>
  <c r="K23" i="4"/>
  <c r="K21" i="4"/>
  <c r="K6" i="4" s="1"/>
  <c r="K19" i="4"/>
  <c r="D37" i="4"/>
  <c r="D40" i="4"/>
  <c r="D43" i="4"/>
  <c r="D47" i="4"/>
  <c r="Q55" i="4"/>
  <c r="E75" i="4"/>
  <c r="J29" i="4"/>
  <c r="J27" i="4"/>
  <c r="J25" i="4"/>
  <c r="J7" i="4" s="1"/>
  <c r="J23" i="4"/>
  <c r="J21" i="4"/>
  <c r="J6" i="4" s="1"/>
  <c r="J19" i="4"/>
  <c r="L37" i="4"/>
  <c r="L40" i="4"/>
  <c r="L43" i="4"/>
  <c r="Q57" i="4"/>
  <c r="M101" i="4"/>
  <c r="M97" i="4"/>
  <c r="M93" i="4"/>
  <c r="M89" i="4"/>
  <c r="M82" i="4"/>
  <c r="M78" i="4"/>
  <c r="M74" i="4"/>
  <c r="M70" i="4"/>
  <c r="M83" i="4"/>
  <c r="M52" i="4"/>
  <c r="M45" i="4"/>
  <c r="M16" i="4"/>
  <c r="M4" i="4" s="1"/>
  <c r="M17" i="4"/>
  <c r="M18" i="4"/>
  <c r="M19" i="4"/>
  <c r="M20" i="4"/>
  <c r="M5" i="4" s="1"/>
  <c r="M21" i="4"/>
  <c r="M6" i="4" s="1"/>
  <c r="M22" i="4"/>
  <c r="M23" i="4"/>
  <c r="M24" i="4"/>
  <c r="M25" i="4"/>
  <c r="M7" i="4" s="1"/>
  <c r="M26" i="4"/>
  <c r="M8" i="4" s="1"/>
  <c r="M27" i="4"/>
  <c r="M28" i="4"/>
  <c r="M29" i="4"/>
  <c r="M15" i="4"/>
  <c r="M3" i="4" s="1"/>
  <c r="M90" i="4"/>
  <c r="M100" i="4"/>
  <c r="M96" i="4"/>
  <c r="M92" i="4"/>
  <c r="M88" i="4"/>
  <c r="M81" i="4"/>
  <c r="M77" i="4"/>
  <c r="M73" i="4"/>
  <c r="M75" i="4"/>
  <c r="M71" i="4"/>
  <c r="M44" i="4"/>
  <c r="M69" i="4"/>
  <c r="M64" i="4"/>
  <c r="M62" i="4"/>
  <c r="M60" i="4"/>
  <c r="M58" i="4"/>
  <c r="M56" i="4"/>
  <c r="M54" i="4"/>
  <c r="M94" i="4"/>
  <c r="M47" i="4"/>
  <c r="M42" i="4"/>
  <c r="M40" i="4"/>
  <c r="M99" i="4"/>
  <c r="M95" i="4"/>
  <c r="M91" i="4"/>
  <c r="M87" i="4"/>
  <c r="M80" i="4"/>
  <c r="M76" i="4"/>
  <c r="M72" i="4"/>
  <c r="M79" i="4"/>
  <c r="M51" i="4"/>
  <c r="M98" i="4"/>
  <c r="M46" i="4"/>
  <c r="M43" i="4"/>
  <c r="E40" i="4"/>
  <c r="M61" i="4"/>
  <c r="E83" i="4"/>
  <c r="E36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16" i="4"/>
  <c r="N4" i="4" s="1"/>
  <c r="N17" i="4"/>
  <c r="N18" i="4"/>
  <c r="N19" i="4"/>
  <c r="N20" i="4"/>
  <c r="N5" i="4" s="1"/>
  <c r="N21" i="4"/>
  <c r="N6" i="4" s="1"/>
  <c r="N22" i="4"/>
  <c r="N23" i="4"/>
  <c r="N24" i="4"/>
  <c r="N25" i="4"/>
  <c r="N7" i="4" s="1"/>
  <c r="N26" i="4"/>
  <c r="N8" i="4" s="1"/>
  <c r="N27" i="4"/>
  <c r="N28" i="4"/>
  <c r="N29" i="4"/>
  <c r="N15" i="4"/>
  <c r="N3" i="4" s="1"/>
  <c r="N52" i="4"/>
  <c r="N51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M34" i="4"/>
  <c r="M36" i="4"/>
  <c r="M38" i="4"/>
  <c r="M55" i="4"/>
  <c r="M63" i="4"/>
  <c r="E51" i="4"/>
  <c r="E43" i="4"/>
  <c r="E101" i="4"/>
  <c r="E97" i="4"/>
  <c r="E93" i="4"/>
  <c r="E89" i="4"/>
  <c r="E82" i="4"/>
  <c r="E78" i="4"/>
  <c r="E74" i="4"/>
  <c r="E70" i="4"/>
  <c r="E65" i="4"/>
  <c r="E63" i="4"/>
  <c r="E61" i="4"/>
  <c r="E59" i="4"/>
  <c r="E57" i="4"/>
  <c r="E55" i="4"/>
  <c r="E16" i="4"/>
  <c r="E4" i="4" s="1"/>
  <c r="E17" i="4"/>
  <c r="E18" i="4"/>
  <c r="E19" i="4"/>
  <c r="E20" i="4"/>
  <c r="E5" i="4" s="1"/>
  <c r="E21" i="4"/>
  <c r="E6" i="4" s="1"/>
  <c r="E22" i="4"/>
  <c r="E23" i="4"/>
  <c r="E24" i="4"/>
  <c r="E25" i="4"/>
  <c r="E7" i="4" s="1"/>
  <c r="E26" i="4"/>
  <c r="E8" i="4" s="1"/>
  <c r="E27" i="4"/>
  <c r="E28" i="4"/>
  <c r="E29" i="4"/>
  <c r="E15" i="4"/>
  <c r="E3" i="4" s="1"/>
  <c r="E46" i="4"/>
  <c r="E53" i="4"/>
  <c r="E47" i="4"/>
  <c r="E100" i="4"/>
  <c r="E96" i="4"/>
  <c r="E92" i="4"/>
  <c r="E88" i="4"/>
  <c r="E81" i="4"/>
  <c r="E77" i="4"/>
  <c r="E73" i="4"/>
  <c r="E52" i="4"/>
  <c r="E45" i="4"/>
  <c r="E44" i="4"/>
  <c r="E99" i="4"/>
  <c r="E95" i="4"/>
  <c r="E91" i="4"/>
  <c r="E87" i="4"/>
  <c r="E80" i="4"/>
  <c r="E76" i="4"/>
  <c r="E72" i="4"/>
  <c r="E69" i="4"/>
  <c r="E64" i="4"/>
  <c r="E62" i="4"/>
  <c r="E60" i="4"/>
  <c r="E58" i="4"/>
  <c r="E56" i="4"/>
  <c r="E54" i="4"/>
  <c r="E38" i="4"/>
  <c r="M53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5" i="4"/>
  <c r="F64" i="4"/>
  <c r="F63" i="4"/>
  <c r="F62" i="4"/>
  <c r="F61" i="4"/>
  <c r="F60" i="4"/>
  <c r="F59" i="4"/>
  <c r="F58" i="4"/>
  <c r="F57" i="4"/>
  <c r="F56" i="4"/>
  <c r="F55" i="4"/>
  <c r="F54" i="4"/>
  <c r="F16" i="4"/>
  <c r="F4" i="4" s="1"/>
  <c r="F17" i="4"/>
  <c r="F18" i="4"/>
  <c r="F19" i="4"/>
  <c r="F20" i="4"/>
  <c r="F5" i="4" s="1"/>
  <c r="F21" i="4"/>
  <c r="F6" i="4" s="1"/>
  <c r="F22" i="4"/>
  <c r="F23" i="4"/>
  <c r="F24" i="4"/>
  <c r="F25" i="4"/>
  <c r="F7" i="4" s="1"/>
  <c r="F26" i="4"/>
  <c r="F8" i="4" s="1"/>
  <c r="F27" i="4"/>
  <c r="F28" i="4"/>
  <c r="F29" i="4"/>
  <c r="F15" i="4"/>
  <c r="F3" i="4" s="1"/>
  <c r="F53" i="4"/>
  <c r="F52" i="4"/>
  <c r="F51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E41" i="4"/>
  <c r="E94" i="4"/>
  <c r="E34" i="4"/>
  <c r="E79" i="4"/>
  <c r="E33" i="4"/>
  <c r="E35" i="4"/>
  <c r="E37" i="4"/>
  <c r="E39" i="4"/>
  <c r="M57" i="4"/>
  <c r="M65" i="4"/>
  <c r="E98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5" i="4"/>
  <c r="G64" i="4"/>
  <c r="G63" i="4"/>
  <c r="G62" i="4"/>
  <c r="G61" i="4"/>
  <c r="G60" i="4"/>
  <c r="G59" i="4"/>
  <c r="G58" i="4"/>
  <c r="G57" i="4"/>
  <c r="G56" i="4"/>
  <c r="G55" i="4"/>
  <c r="G54" i="4"/>
  <c r="O101" i="4"/>
  <c r="O100" i="4"/>
  <c r="O99" i="4"/>
  <c r="O98" i="4"/>
  <c r="O97" i="4"/>
  <c r="O96" i="4"/>
  <c r="O95" i="4"/>
  <c r="O94" i="4"/>
  <c r="O93" i="4"/>
  <c r="O92" i="4"/>
  <c r="O91" i="4"/>
  <c r="O90" i="4"/>
  <c r="O89" i="4"/>
  <c r="O88" i="4"/>
  <c r="O87" i="4"/>
  <c r="O83" i="4"/>
  <c r="O82" i="4"/>
  <c r="O81" i="4"/>
  <c r="O80" i="4"/>
  <c r="O79" i="4"/>
  <c r="O78" i="4"/>
  <c r="O77" i="4"/>
  <c r="O76" i="4"/>
  <c r="O75" i="4"/>
  <c r="O74" i="4"/>
  <c r="O73" i="4"/>
  <c r="O72" i="4"/>
  <c r="O71" i="4"/>
  <c r="O70" i="4"/>
  <c r="O69" i="4"/>
  <c r="O65" i="4"/>
  <c r="O64" i="4"/>
  <c r="O63" i="4"/>
  <c r="O62" i="4"/>
  <c r="O61" i="4"/>
  <c r="O60" i="4"/>
  <c r="O59" i="4"/>
  <c r="O58" i="4"/>
  <c r="O57" i="4"/>
  <c r="O56" i="4"/>
  <c r="O55" i="4"/>
  <c r="O54" i="4"/>
  <c r="O53" i="4"/>
  <c r="Q15" i="4"/>
  <c r="Q3" i="4" s="1"/>
  <c r="I15" i="4"/>
  <c r="I3" i="4" s="1"/>
  <c r="Q29" i="4"/>
  <c r="I29" i="4"/>
  <c r="Q28" i="4"/>
  <c r="I28" i="4"/>
  <c r="Q27" i="4"/>
  <c r="I27" i="4"/>
  <c r="Q26" i="4"/>
  <c r="Q8" i="4" s="1"/>
  <c r="I26" i="4"/>
  <c r="I8" i="4" s="1"/>
  <c r="Q25" i="4"/>
  <c r="Q7" i="4" s="1"/>
  <c r="I25" i="4"/>
  <c r="I7" i="4" s="1"/>
  <c r="Q24" i="4"/>
  <c r="I24" i="4"/>
  <c r="Q23" i="4"/>
  <c r="I23" i="4"/>
  <c r="Q22" i="4"/>
  <c r="I22" i="4"/>
  <c r="Q21" i="4"/>
  <c r="Q6" i="4" s="1"/>
  <c r="I21" i="4"/>
  <c r="I6" i="4" s="1"/>
  <c r="Q20" i="4"/>
  <c r="Q5" i="4" s="1"/>
  <c r="I20" i="4"/>
  <c r="I5" i="4" s="1"/>
  <c r="Q19" i="4"/>
  <c r="I19" i="4"/>
  <c r="Q18" i="4"/>
  <c r="I18" i="4"/>
  <c r="Q17" i="4"/>
  <c r="I17" i="4"/>
  <c r="I16" i="4"/>
  <c r="I4" i="4" s="1"/>
  <c r="P101" i="4"/>
  <c r="P100" i="4"/>
  <c r="P99" i="4"/>
  <c r="P98" i="4"/>
  <c r="P97" i="4"/>
  <c r="P96" i="4"/>
  <c r="P95" i="4"/>
  <c r="P94" i="4"/>
  <c r="P93" i="4"/>
  <c r="P92" i="4"/>
  <c r="P91" i="4"/>
  <c r="P90" i="4"/>
  <c r="P89" i="4"/>
  <c r="P88" i="4"/>
  <c r="P87" i="4"/>
  <c r="P83" i="4"/>
  <c r="P82" i="4"/>
  <c r="P81" i="4"/>
  <c r="P80" i="4"/>
  <c r="P79" i="4"/>
  <c r="P78" i="4"/>
  <c r="P77" i="4"/>
  <c r="P76" i="4"/>
  <c r="P75" i="4"/>
  <c r="P74" i="4"/>
  <c r="P73" i="4"/>
  <c r="P72" i="4"/>
  <c r="P71" i="4"/>
  <c r="P70" i="4"/>
  <c r="P69" i="4"/>
  <c r="P65" i="4"/>
  <c r="P64" i="4"/>
  <c r="P63" i="4"/>
  <c r="P62" i="4"/>
  <c r="P61" i="4"/>
  <c r="P60" i="4"/>
  <c r="P59" i="4"/>
  <c r="P58" i="4"/>
  <c r="P57" i="4"/>
  <c r="P56" i="4"/>
  <c r="P55" i="4"/>
  <c r="P54" i="4"/>
  <c r="P53" i="4"/>
  <c r="P15" i="4"/>
  <c r="P3" i="4" s="1"/>
  <c r="H15" i="4"/>
  <c r="H3" i="4" s="1"/>
  <c r="P29" i="4"/>
  <c r="H29" i="4"/>
  <c r="P28" i="4"/>
  <c r="H28" i="4"/>
  <c r="P27" i="4"/>
  <c r="H27" i="4"/>
  <c r="P26" i="4"/>
  <c r="P8" i="4" s="1"/>
  <c r="H26" i="4"/>
  <c r="H8" i="4" s="1"/>
  <c r="P25" i="4"/>
  <c r="P7" i="4" s="1"/>
  <c r="H25" i="4"/>
  <c r="H7" i="4" s="1"/>
  <c r="P24" i="4"/>
  <c r="H24" i="4"/>
  <c r="P23" i="4"/>
  <c r="H23" i="4"/>
  <c r="P22" i="4"/>
  <c r="H22" i="4"/>
  <c r="P21" i="4"/>
  <c r="P6" i="4" s="1"/>
  <c r="H21" i="4"/>
  <c r="H6" i="4" s="1"/>
  <c r="P20" i="4"/>
  <c r="P5" i="4" s="1"/>
  <c r="H20" i="4"/>
  <c r="H5" i="4" s="1"/>
  <c r="P19" i="4"/>
  <c r="H19" i="4"/>
  <c r="P18" i="4"/>
  <c r="H18" i="4"/>
  <c r="P17" i="4"/>
  <c r="H17" i="4"/>
  <c r="P16" i="4"/>
  <c r="P4" i="4" s="1"/>
  <c r="H16" i="4"/>
  <c r="H4" i="4" s="1"/>
  <c r="G33" i="4"/>
  <c r="O33" i="4"/>
  <c r="G34" i="4"/>
  <c r="O34" i="4"/>
  <c r="G35" i="4"/>
  <c r="O35" i="4"/>
  <c r="G36" i="4"/>
  <c r="O36" i="4"/>
  <c r="G37" i="4"/>
  <c r="O37" i="4"/>
  <c r="G38" i="4"/>
  <c r="O38" i="4"/>
  <c r="G39" i="4"/>
  <c r="O39" i="4"/>
  <c r="G40" i="4"/>
  <c r="O40" i="4"/>
  <c r="G41" i="4"/>
  <c r="O41" i="4"/>
  <c r="G42" i="4"/>
  <c r="O42" i="4"/>
  <c r="G43" i="4"/>
  <c r="O43" i="4"/>
  <c r="G44" i="4"/>
  <c r="O44" i="4"/>
  <c r="G45" i="4"/>
  <c r="O45" i="4"/>
  <c r="G46" i="4"/>
  <c r="O46" i="4"/>
  <c r="G47" i="4"/>
  <c r="O47" i="4"/>
  <c r="G51" i="4"/>
  <c r="O51" i="4"/>
  <c r="G52" i="4"/>
  <c r="O52" i="4"/>
  <c r="G53" i="4"/>
  <c r="I54" i="4"/>
  <c r="I56" i="4"/>
  <c r="I58" i="4"/>
  <c r="I60" i="4"/>
  <c r="I62" i="4"/>
  <c r="I64" i="4"/>
  <c r="I101" i="4"/>
  <c r="I100" i="4"/>
  <c r="I99" i="4"/>
  <c r="I98" i="4"/>
  <c r="I97" i="4"/>
  <c r="I96" i="4"/>
  <c r="I95" i="4"/>
  <c r="I94" i="4"/>
  <c r="I93" i="4"/>
  <c r="I92" i="4"/>
  <c r="I91" i="4"/>
  <c r="I90" i="4"/>
  <c r="I89" i="4"/>
  <c r="I88" i="4"/>
  <c r="I87" i="4"/>
  <c r="I83" i="4"/>
  <c r="I82" i="4"/>
  <c r="I81" i="4"/>
  <c r="I80" i="4"/>
  <c r="I79" i="4"/>
  <c r="I78" i="4"/>
  <c r="I77" i="4"/>
  <c r="I76" i="4"/>
  <c r="I75" i="4"/>
  <c r="I74" i="4"/>
  <c r="I73" i="4"/>
  <c r="I72" i="4"/>
  <c r="I71" i="4"/>
  <c r="I70" i="4"/>
  <c r="Q101" i="4"/>
  <c r="Q100" i="4"/>
  <c r="Q99" i="4"/>
  <c r="Q98" i="4"/>
  <c r="Q97" i="4"/>
  <c r="Q96" i="4"/>
  <c r="Q95" i="4"/>
  <c r="Q94" i="4"/>
  <c r="Q93" i="4"/>
  <c r="Q92" i="4"/>
  <c r="Q91" i="4"/>
  <c r="Q90" i="4"/>
  <c r="Q89" i="4"/>
  <c r="Q88" i="4"/>
  <c r="Q87" i="4"/>
  <c r="Q83" i="4"/>
  <c r="Q82" i="4"/>
  <c r="Q81" i="4"/>
  <c r="Q80" i="4"/>
  <c r="Q79" i="4"/>
  <c r="Q78" i="4"/>
  <c r="Q77" i="4"/>
  <c r="Q76" i="4"/>
  <c r="Q75" i="4"/>
  <c r="Q74" i="4"/>
  <c r="Q73" i="4"/>
  <c r="Q72" i="4"/>
  <c r="Q71" i="4"/>
  <c r="Q70" i="4"/>
  <c r="O15" i="4"/>
  <c r="O3" i="4" s="1"/>
  <c r="G15" i="4"/>
  <c r="G3" i="4" s="1"/>
  <c r="O29" i="4"/>
  <c r="G29" i="4"/>
  <c r="O28" i="4"/>
  <c r="G28" i="4"/>
  <c r="O27" i="4"/>
  <c r="G27" i="4"/>
  <c r="O26" i="4"/>
  <c r="O8" i="4" s="1"/>
  <c r="G26" i="4"/>
  <c r="G8" i="4" s="1"/>
  <c r="O25" i="4"/>
  <c r="O7" i="4" s="1"/>
  <c r="G25" i="4"/>
  <c r="G7" i="4" s="1"/>
  <c r="O24" i="4"/>
  <c r="G24" i="4"/>
  <c r="O23" i="4"/>
  <c r="G23" i="4"/>
  <c r="O22" i="4"/>
  <c r="G22" i="4"/>
  <c r="O21" i="4"/>
  <c r="O6" i="4" s="1"/>
  <c r="G21" i="4"/>
  <c r="G6" i="4" s="1"/>
  <c r="O20" i="4"/>
  <c r="O5" i="4" s="1"/>
  <c r="G20" i="4"/>
  <c r="G5" i="4" s="1"/>
  <c r="O19" i="4"/>
  <c r="G19" i="4"/>
  <c r="O18" i="4"/>
  <c r="G18" i="4"/>
  <c r="O17" i="4"/>
  <c r="G17" i="4"/>
  <c r="O16" i="4"/>
  <c r="O4" i="4" s="1"/>
  <c r="G16" i="4"/>
  <c r="G4" i="4" s="1"/>
  <c r="H33" i="4"/>
  <c r="P33" i="4"/>
  <c r="H34" i="4"/>
  <c r="P34" i="4"/>
  <c r="H35" i="4"/>
  <c r="P35" i="4"/>
  <c r="H36" i="4"/>
  <c r="P36" i="4"/>
  <c r="H37" i="4"/>
  <c r="P37" i="4"/>
  <c r="H38" i="4"/>
  <c r="P38" i="4"/>
  <c r="H39" i="4"/>
  <c r="P39" i="4"/>
  <c r="H40" i="4"/>
  <c r="P40" i="4"/>
  <c r="H41" i="4"/>
  <c r="P41" i="4"/>
  <c r="H42" i="4"/>
  <c r="P42" i="4"/>
  <c r="H43" i="4"/>
  <c r="P43" i="4"/>
  <c r="H44" i="4"/>
  <c r="P44" i="4"/>
  <c r="H45" i="4"/>
  <c r="P45" i="4"/>
  <c r="H46" i="4"/>
  <c r="P46" i="4"/>
  <c r="H47" i="4"/>
  <c r="P47" i="4"/>
  <c r="H51" i="4"/>
  <c r="P51" i="4"/>
  <c r="H52" i="4"/>
  <c r="P52" i="4"/>
  <c r="H101" i="4"/>
  <c r="H100" i="4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5" i="4"/>
  <c r="H64" i="4"/>
  <c r="H63" i="4"/>
  <c r="H62" i="4"/>
  <c r="H61" i="4"/>
  <c r="H60" i="4"/>
  <c r="H59" i="4"/>
  <c r="H58" i="4"/>
  <c r="H57" i="4"/>
  <c r="H56" i="4"/>
  <c r="H55" i="4"/>
  <c r="H54" i="4"/>
  <c r="J101" i="4"/>
  <c r="J100" i="4"/>
  <c r="J99" i="4"/>
  <c r="J98" i="4"/>
  <c r="J97" i="4"/>
  <c r="J96" i="4"/>
  <c r="J95" i="4"/>
  <c r="J94" i="4"/>
  <c r="J93" i="4"/>
  <c r="J92" i="4"/>
  <c r="J91" i="4"/>
  <c r="J90" i="4"/>
  <c r="J89" i="4"/>
  <c r="J88" i="4"/>
  <c r="J87" i="4"/>
  <c r="J83" i="4"/>
  <c r="J82" i="4"/>
  <c r="J81" i="4"/>
  <c r="J80" i="4"/>
  <c r="J79" i="4"/>
  <c r="J78" i="4"/>
  <c r="J77" i="4"/>
  <c r="J76" i="4"/>
  <c r="J75" i="4"/>
  <c r="J74" i="4"/>
  <c r="J73" i="4"/>
  <c r="J72" i="4"/>
  <c r="J71" i="4"/>
  <c r="J70" i="4"/>
  <c r="J69" i="4"/>
  <c r="J65" i="4"/>
  <c r="J64" i="4"/>
  <c r="J63" i="4"/>
  <c r="J62" i="4"/>
  <c r="J61" i="4"/>
  <c r="J60" i="4"/>
  <c r="J59" i="4"/>
  <c r="J58" i="4"/>
  <c r="J57" i="4"/>
  <c r="J56" i="4"/>
  <c r="J55" i="4"/>
  <c r="J54" i="4"/>
  <c r="R101" i="4"/>
  <c r="R100" i="4"/>
  <c r="R99" i="4"/>
  <c r="R98" i="4"/>
  <c r="R97" i="4"/>
  <c r="R96" i="4"/>
  <c r="R95" i="4"/>
  <c r="R94" i="4"/>
  <c r="R93" i="4"/>
  <c r="R92" i="4"/>
  <c r="R91" i="4"/>
  <c r="R90" i="4"/>
  <c r="R89" i="4"/>
  <c r="R88" i="4"/>
  <c r="R87" i="4"/>
  <c r="R83" i="4"/>
  <c r="R82" i="4"/>
  <c r="R81" i="4"/>
  <c r="R80" i="4"/>
  <c r="R79" i="4"/>
  <c r="R78" i="4"/>
  <c r="R77" i="4"/>
  <c r="R76" i="4"/>
  <c r="R75" i="4"/>
  <c r="R74" i="4"/>
  <c r="R73" i="4"/>
  <c r="R72" i="4"/>
  <c r="R71" i="4"/>
  <c r="R70" i="4"/>
  <c r="R69" i="4"/>
  <c r="R65" i="4"/>
  <c r="R64" i="4"/>
  <c r="R63" i="4"/>
  <c r="R62" i="4"/>
  <c r="R61" i="4"/>
  <c r="R60" i="4"/>
  <c r="R59" i="4"/>
  <c r="R58" i="4"/>
  <c r="R57" i="4"/>
  <c r="R56" i="4"/>
  <c r="R55" i="4"/>
  <c r="R54" i="4"/>
  <c r="R53" i="4"/>
  <c r="I33" i="4"/>
  <c r="Q33" i="4"/>
  <c r="I34" i="4"/>
  <c r="Q34" i="4"/>
  <c r="I35" i="4"/>
  <c r="Q35" i="4"/>
  <c r="I36" i="4"/>
  <c r="Q36" i="4"/>
  <c r="I37" i="4"/>
  <c r="Q37" i="4"/>
  <c r="I38" i="4"/>
  <c r="Q38" i="4"/>
  <c r="I39" i="4"/>
  <c r="Q39" i="4"/>
  <c r="I40" i="4"/>
  <c r="Q40" i="4"/>
  <c r="I41" i="4"/>
  <c r="Q41" i="4"/>
  <c r="I42" i="4"/>
  <c r="Q42" i="4"/>
  <c r="I43" i="4"/>
  <c r="Q43" i="4"/>
  <c r="I44" i="4"/>
  <c r="Q44" i="4"/>
  <c r="I45" i="4"/>
  <c r="Q45" i="4"/>
  <c r="I46" i="4"/>
  <c r="Q46" i="4"/>
  <c r="I47" i="4"/>
  <c r="Q47" i="4"/>
  <c r="I51" i="4"/>
  <c r="Q51" i="4"/>
  <c r="I52" i="4"/>
  <c r="Q52" i="4"/>
  <c r="I53" i="4"/>
  <c r="Q54" i="4"/>
  <c r="Q56" i="4"/>
  <c r="Q58" i="4"/>
  <c r="Q60" i="4"/>
  <c r="Q62" i="4"/>
  <c r="Q64" i="4"/>
  <c r="Q69" i="4"/>
  <c r="K101" i="4"/>
  <c r="K100" i="4"/>
  <c r="K99" i="4"/>
  <c r="K98" i="4"/>
  <c r="K97" i="4"/>
  <c r="K96" i="4"/>
  <c r="K95" i="4"/>
  <c r="K94" i="4"/>
  <c r="K93" i="4"/>
  <c r="K92" i="4"/>
  <c r="K91" i="4"/>
  <c r="K90" i="4"/>
  <c r="K89" i="4"/>
  <c r="K88" i="4"/>
  <c r="K87" i="4"/>
  <c r="K83" i="4"/>
  <c r="K82" i="4"/>
  <c r="K81" i="4"/>
  <c r="K80" i="4"/>
  <c r="K79" i="4"/>
  <c r="K78" i="4"/>
  <c r="K77" i="4"/>
  <c r="K76" i="4"/>
  <c r="K75" i="4"/>
  <c r="K74" i="4"/>
  <c r="K73" i="4"/>
  <c r="K72" i="4"/>
  <c r="K71" i="4"/>
  <c r="K70" i="4"/>
  <c r="K69" i="4"/>
  <c r="K65" i="4"/>
  <c r="K64" i="4"/>
  <c r="K63" i="4"/>
  <c r="K62" i="4"/>
  <c r="K61" i="4"/>
  <c r="K60" i="4"/>
  <c r="K59" i="4"/>
  <c r="K58" i="4"/>
  <c r="K57" i="4"/>
  <c r="K56" i="4"/>
  <c r="K55" i="4"/>
  <c r="K54" i="4"/>
  <c r="S101" i="4"/>
  <c r="S100" i="4"/>
  <c r="S99" i="4"/>
  <c r="S98" i="4"/>
  <c r="S97" i="4"/>
  <c r="S96" i="4"/>
  <c r="S95" i="4"/>
  <c r="S94" i="4"/>
  <c r="S93" i="4"/>
  <c r="S92" i="4"/>
  <c r="S91" i="4"/>
  <c r="S90" i="4"/>
  <c r="S89" i="4"/>
  <c r="S88" i="4"/>
  <c r="S87" i="4"/>
  <c r="S83" i="4"/>
  <c r="S82" i="4"/>
  <c r="S81" i="4"/>
  <c r="S80" i="4"/>
  <c r="S79" i="4"/>
  <c r="S78" i="4"/>
  <c r="S77" i="4"/>
  <c r="S76" i="4"/>
  <c r="S75" i="4"/>
  <c r="S74" i="4"/>
  <c r="S73" i="4"/>
  <c r="S72" i="4"/>
  <c r="S71" i="4"/>
  <c r="S70" i="4"/>
  <c r="S69" i="4"/>
  <c r="S65" i="4"/>
  <c r="S64" i="4"/>
  <c r="S63" i="4"/>
  <c r="S62" i="4"/>
  <c r="S61" i="4"/>
  <c r="S60" i="4"/>
  <c r="S59" i="4"/>
  <c r="S58" i="4"/>
  <c r="S57" i="4"/>
  <c r="S56" i="4"/>
  <c r="S55" i="4"/>
  <c r="S54" i="4"/>
  <c r="S53" i="4"/>
  <c r="J33" i="4"/>
  <c r="R33" i="4"/>
  <c r="J34" i="4"/>
  <c r="R34" i="4"/>
  <c r="J35" i="4"/>
  <c r="R35" i="4"/>
  <c r="J36" i="4"/>
  <c r="R36" i="4"/>
  <c r="J37" i="4"/>
  <c r="R37" i="4"/>
  <c r="J38" i="4"/>
  <c r="R38" i="4"/>
  <c r="J39" i="4"/>
  <c r="R39" i="4"/>
  <c r="J40" i="4"/>
  <c r="R40" i="4"/>
  <c r="J41" i="4"/>
  <c r="R41" i="4"/>
  <c r="J42" i="4"/>
  <c r="R42" i="4"/>
  <c r="J43" i="4"/>
  <c r="R43" i="4"/>
  <c r="J44" i="4"/>
  <c r="R44" i="4"/>
  <c r="J45" i="4"/>
  <c r="R45" i="4"/>
  <c r="J46" i="4"/>
  <c r="R46" i="4"/>
  <c r="J47" i="4"/>
  <c r="R47" i="4"/>
  <c r="J51" i="4"/>
  <c r="R51" i="4"/>
  <c r="J52" i="4"/>
  <c r="R52" i="4"/>
  <c r="J53" i="4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5" i="4"/>
  <c r="D64" i="4"/>
  <c r="D63" i="4"/>
  <c r="D62" i="4"/>
  <c r="D61" i="4"/>
  <c r="D60" i="4"/>
  <c r="D59" i="4"/>
  <c r="D58" i="4"/>
  <c r="D57" i="4"/>
  <c r="D56" i="4"/>
  <c r="D55" i="4"/>
  <c r="D54" i="4"/>
  <c r="L101" i="4"/>
  <c r="L100" i="4"/>
  <c r="L99" i="4"/>
  <c r="L98" i="4"/>
  <c r="L97" i="4"/>
  <c r="L96" i="4"/>
  <c r="L95" i="4"/>
  <c r="L94" i="4"/>
  <c r="L93" i="4"/>
  <c r="L92" i="4"/>
  <c r="L91" i="4"/>
  <c r="L90" i="4"/>
  <c r="L89" i="4"/>
  <c r="L88" i="4"/>
  <c r="L87" i="4"/>
  <c r="L83" i="4"/>
  <c r="L82" i="4"/>
  <c r="L81" i="4"/>
  <c r="L80" i="4"/>
  <c r="L79" i="4"/>
  <c r="L78" i="4"/>
  <c r="L77" i="4"/>
  <c r="L76" i="4"/>
  <c r="L75" i="4"/>
  <c r="L74" i="4"/>
  <c r="L73" i="4"/>
  <c r="L72" i="4"/>
  <c r="L71" i="4"/>
  <c r="L70" i="4"/>
  <c r="L69" i="4"/>
  <c r="L65" i="4"/>
  <c r="L64" i="4"/>
  <c r="L63" i="4"/>
  <c r="L62" i="4"/>
  <c r="L61" i="4"/>
  <c r="L60" i="4"/>
  <c r="L59" i="4"/>
  <c r="L58" i="4"/>
  <c r="L57" i="4"/>
  <c r="L56" i="4"/>
  <c r="L55" i="4"/>
  <c r="L54" i="4"/>
  <c r="L53" i="4"/>
  <c r="L15" i="4"/>
  <c r="L3" i="4" s="1"/>
  <c r="S15" i="4"/>
  <c r="S3" i="4" s="1"/>
  <c r="L29" i="4"/>
  <c r="D29" i="4"/>
  <c r="L28" i="4"/>
  <c r="D28" i="4"/>
  <c r="L27" i="4"/>
  <c r="D27" i="4"/>
  <c r="L26" i="4"/>
  <c r="L8" i="4" s="1"/>
  <c r="D26" i="4"/>
  <c r="D8" i="4" s="1"/>
  <c r="L25" i="4"/>
  <c r="L7" i="4" s="1"/>
  <c r="D25" i="4"/>
  <c r="D7" i="4" s="1"/>
  <c r="L24" i="4"/>
  <c r="D24" i="4"/>
  <c r="L23" i="4"/>
  <c r="D23" i="4"/>
  <c r="L22" i="4"/>
  <c r="D22" i="4"/>
  <c r="L21" i="4"/>
  <c r="L6" i="4" s="1"/>
  <c r="D21" i="4"/>
  <c r="D6" i="4" s="1"/>
  <c r="L20" i="4"/>
  <c r="L5" i="4" s="1"/>
  <c r="D20" i="4"/>
  <c r="D5" i="4" s="1"/>
  <c r="L19" i="4"/>
  <c r="D19" i="4"/>
  <c r="L18" i="4"/>
  <c r="D18" i="4"/>
  <c r="L17" i="4"/>
  <c r="D17" i="4"/>
  <c r="L16" i="4"/>
  <c r="L4" i="4" s="1"/>
  <c r="D16" i="4"/>
  <c r="D4" i="4" s="1"/>
  <c r="K33" i="4"/>
  <c r="S33" i="4"/>
  <c r="K34" i="4"/>
  <c r="S34" i="4"/>
  <c r="K35" i="4"/>
  <c r="S35" i="4"/>
  <c r="K36" i="4"/>
  <c r="S36" i="4"/>
  <c r="K37" i="4"/>
  <c r="S37" i="4"/>
  <c r="K38" i="4"/>
  <c r="S38" i="4"/>
  <c r="K39" i="4"/>
  <c r="S39" i="4"/>
  <c r="K40" i="4"/>
  <c r="S40" i="4"/>
  <c r="K41" i="4"/>
  <c r="S41" i="4"/>
  <c r="K42" i="4"/>
  <c r="S42" i="4"/>
  <c r="K43" i="4"/>
  <c r="S43" i="4"/>
  <c r="K44" i="4"/>
  <c r="S44" i="4"/>
  <c r="K45" i="4"/>
  <c r="S45" i="4"/>
  <c r="K46" i="4"/>
  <c r="S46" i="4"/>
  <c r="K47" i="4"/>
  <c r="S47" i="4"/>
  <c r="K51" i="4"/>
  <c r="S51" i="4"/>
  <c r="K52" i="4"/>
  <c r="S52" i="4"/>
  <c r="K53" i="4"/>
  <c r="I55" i="4"/>
  <c r="I57" i="4"/>
  <c r="I59" i="4"/>
  <c r="I61" i="4"/>
  <c r="I63" i="4"/>
  <c r="I65" i="4"/>
  <c r="E75" i="10"/>
  <c r="F75" i="10"/>
  <c r="G75" i="10"/>
  <c r="H75" i="10"/>
  <c r="J75" i="10"/>
  <c r="J39" i="10" s="1"/>
  <c r="K75" i="10"/>
  <c r="K39" i="10" s="1"/>
  <c r="M75" i="10"/>
  <c r="O75" i="10"/>
  <c r="P75" i="10"/>
  <c r="Q75" i="10"/>
  <c r="Q57" i="10" s="1"/>
  <c r="R75" i="10"/>
  <c r="R39" i="10" s="1"/>
  <c r="E76" i="10"/>
  <c r="F76" i="10"/>
  <c r="G76" i="10"/>
  <c r="H76" i="10"/>
  <c r="J76" i="10"/>
  <c r="J40" i="10" s="1"/>
  <c r="K76" i="10"/>
  <c r="K40" i="10" s="1"/>
  <c r="M76" i="10"/>
  <c r="O76" i="10"/>
  <c r="P76" i="10"/>
  <c r="Q76" i="10"/>
  <c r="Q58" i="10" s="1"/>
  <c r="R76" i="10"/>
  <c r="R40" i="10" s="1"/>
  <c r="E77" i="10"/>
  <c r="F77" i="10"/>
  <c r="G77" i="10"/>
  <c r="H77" i="10"/>
  <c r="J77" i="10"/>
  <c r="J41" i="10" s="1"/>
  <c r="K77" i="10"/>
  <c r="K41" i="10" s="1"/>
  <c r="M77" i="10"/>
  <c r="O77" i="10"/>
  <c r="P77" i="10"/>
  <c r="Q77" i="10"/>
  <c r="R77" i="10"/>
  <c r="R59" i="10" s="1"/>
  <c r="E78" i="10"/>
  <c r="F78" i="10"/>
  <c r="G78" i="10"/>
  <c r="H78" i="10"/>
  <c r="J78" i="10"/>
  <c r="J42" i="10" s="1"/>
  <c r="K78" i="10"/>
  <c r="K60" i="10" s="1"/>
  <c r="M78" i="10"/>
  <c r="O78" i="10"/>
  <c r="P78" i="10"/>
  <c r="Q78" i="10"/>
  <c r="R78" i="10"/>
  <c r="R42" i="10" s="1"/>
  <c r="E79" i="10"/>
  <c r="F79" i="10"/>
  <c r="G79" i="10"/>
  <c r="H79" i="10"/>
  <c r="J79" i="10"/>
  <c r="J43" i="10" s="1"/>
  <c r="K79" i="10"/>
  <c r="K43" i="10" s="1"/>
  <c r="M79" i="10"/>
  <c r="O79" i="10"/>
  <c r="P79" i="10"/>
  <c r="Q79" i="10"/>
  <c r="Q61" i="10" s="1"/>
  <c r="R79" i="10"/>
  <c r="R43" i="10" s="1"/>
  <c r="E80" i="10"/>
  <c r="F80" i="10"/>
  <c r="G80" i="10"/>
  <c r="H80" i="10"/>
  <c r="J80" i="10"/>
  <c r="J44" i="10" s="1"/>
  <c r="K80" i="10"/>
  <c r="K44" i="10" s="1"/>
  <c r="M80" i="10"/>
  <c r="O80" i="10"/>
  <c r="P80" i="10"/>
  <c r="Q80" i="10"/>
  <c r="Q62" i="10" s="1"/>
  <c r="R80" i="10"/>
  <c r="R44" i="10" s="1"/>
  <c r="E81" i="10"/>
  <c r="F81" i="10"/>
  <c r="G81" i="10"/>
  <c r="H81" i="10"/>
  <c r="J81" i="10"/>
  <c r="J45" i="10" s="1"/>
  <c r="K81" i="10"/>
  <c r="K45" i="10" s="1"/>
  <c r="M81" i="10"/>
  <c r="O81" i="10"/>
  <c r="P81" i="10"/>
  <c r="Q81" i="10"/>
  <c r="R81" i="10"/>
  <c r="R63" i="10" s="1"/>
  <c r="E82" i="10"/>
  <c r="F82" i="10"/>
  <c r="G82" i="10"/>
  <c r="H82" i="10"/>
  <c r="J82" i="10"/>
  <c r="J46" i="10" s="1"/>
  <c r="K82" i="10"/>
  <c r="K64" i="10" s="1"/>
  <c r="M82" i="10"/>
  <c r="O82" i="10"/>
  <c r="P82" i="10"/>
  <c r="Q82" i="10"/>
  <c r="R82" i="10"/>
  <c r="R46" i="10" s="1"/>
  <c r="E83" i="10"/>
  <c r="F83" i="10"/>
  <c r="G83" i="10"/>
  <c r="H83" i="10"/>
  <c r="J83" i="10"/>
  <c r="J47" i="10" s="1"/>
  <c r="K83" i="10"/>
  <c r="K47" i="10" s="1"/>
  <c r="M83" i="10"/>
  <c r="N83" i="10"/>
  <c r="O83" i="10"/>
  <c r="P83" i="10"/>
  <c r="Q83" i="10"/>
  <c r="Q65" i="10" s="1"/>
  <c r="R83" i="10"/>
  <c r="R47" i="10" s="1"/>
  <c r="E84" i="10"/>
  <c r="F84" i="10"/>
  <c r="G84" i="10"/>
  <c r="H84" i="10"/>
  <c r="J84" i="10"/>
  <c r="J48" i="10" s="1"/>
  <c r="K84" i="10"/>
  <c r="K48" i="10" s="1"/>
  <c r="M84" i="10"/>
  <c r="O84" i="10"/>
  <c r="P84" i="10"/>
  <c r="Q84" i="10"/>
  <c r="Q66" i="10" s="1"/>
  <c r="R84" i="10"/>
  <c r="R48" i="10" s="1"/>
  <c r="E85" i="10"/>
  <c r="F85" i="10"/>
  <c r="G85" i="10"/>
  <c r="H85" i="10"/>
  <c r="J85" i="10"/>
  <c r="J49" i="10" s="1"/>
  <c r="K85" i="10"/>
  <c r="K49" i="10" s="1"/>
  <c r="M85" i="10"/>
  <c r="O85" i="10"/>
  <c r="P85" i="10"/>
  <c r="Q85" i="10"/>
  <c r="R85" i="10"/>
  <c r="R67" i="10" s="1"/>
  <c r="E86" i="10"/>
  <c r="F86" i="10"/>
  <c r="G86" i="10"/>
  <c r="H86" i="10"/>
  <c r="J86" i="10"/>
  <c r="J50" i="10" s="1"/>
  <c r="K86" i="10"/>
  <c r="K68" i="10" s="1"/>
  <c r="M86" i="10"/>
  <c r="O86" i="10"/>
  <c r="P86" i="10"/>
  <c r="Q86" i="10"/>
  <c r="R86" i="10"/>
  <c r="R50" i="10" s="1"/>
  <c r="E87" i="10"/>
  <c r="F87" i="10"/>
  <c r="G87" i="10"/>
  <c r="H87" i="10"/>
  <c r="J87" i="10"/>
  <c r="J51" i="10" s="1"/>
  <c r="K87" i="10"/>
  <c r="K51" i="10" s="1"/>
  <c r="M87" i="10"/>
  <c r="O87" i="10"/>
  <c r="P87" i="10"/>
  <c r="Q87" i="10"/>
  <c r="Q69" i="10" s="1"/>
  <c r="R87" i="10"/>
  <c r="R51" i="10" s="1"/>
  <c r="E88" i="10"/>
  <c r="F88" i="10"/>
  <c r="G88" i="10"/>
  <c r="H88" i="10"/>
  <c r="J88" i="10"/>
  <c r="J52" i="10" s="1"/>
  <c r="K88" i="10"/>
  <c r="K52" i="10" s="1"/>
  <c r="M88" i="10"/>
  <c r="O88" i="10"/>
  <c r="P88" i="10"/>
  <c r="Q88" i="10"/>
  <c r="Q70" i="10" s="1"/>
  <c r="R88" i="10"/>
  <c r="R52" i="10" s="1"/>
  <c r="E89" i="10"/>
  <c r="F89" i="10"/>
  <c r="G89" i="10"/>
  <c r="H89" i="10"/>
  <c r="J89" i="10"/>
  <c r="J53" i="10" s="1"/>
  <c r="K89" i="10"/>
  <c r="K53" i="10" s="1"/>
  <c r="M89" i="10"/>
  <c r="O89" i="10"/>
  <c r="P89" i="10"/>
  <c r="Q89" i="10"/>
  <c r="R89" i="10"/>
  <c r="R71" i="10" s="1"/>
  <c r="E57" i="10"/>
  <c r="F57" i="10"/>
  <c r="G57" i="10"/>
  <c r="H57" i="10"/>
  <c r="M57" i="10"/>
  <c r="O57" i="10"/>
  <c r="P57" i="10"/>
  <c r="E58" i="10"/>
  <c r="F58" i="10"/>
  <c r="G58" i="10"/>
  <c r="H58" i="10"/>
  <c r="M58" i="10"/>
  <c r="O58" i="10"/>
  <c r="P58" i="10"/>
  <c r="E59" i="10"/>
  <c r="F59" i="10"/>
  <c r="G59" i="10"/>
  <c r="H59" i="10"/>
  <c r="M59" i="10"/>
  <c r="O59" i="10"/>
  <c r="P59" i="10"/>
  <c r="Q59" i="10"/>
  <c r="E60" i="10"/>
  <c r="F60" i="10"/>
  <c r="G60" i="10"/>
  <c r="H60" i="10"/>
  <c r="J60" i="10"/>
  <c r="N60" i="10" s="1"/>
  <c r="M60" i="10"/>
  <c r="O60" i="10"/>
  <c r="P60" i="10"/>
  <c r="Q60" i="10"/>
  <c r="R60" i="10"/>
  <c r="S60" i="10"/>
  <c r="E61" i="10"/>
  <c r="F61" i="10"/>
  <c r="G61" i="10"/>
  <c r="H61" i="10"/>
  <c r="M61" i="10"/>
  <c r="O61" i="10"/>
  <c r="P61" i="10"/>
  <c r="E62" i="10"/>
  <c r="F62" i="10"/>
  <c r="G62" i="10"/>
  <c r="H62" i="10"/>
  <c r="M62" i="10"/>
  <c r="O62" i="10"/>
  <c r="P62" i="10"/>
  <c r="E63" i="10"/>
  <c r="F63" i="10"/>
  <c r="G63" i="10"/>
  <c r="H63" i="10"/>
  <c r="M63" i="10"/>
  <c r="O63" i="10"/>
  <c r="P63" i="10"/>
  <c r="Q63" i="10"/>
  <c r="E64" i="10"/>
  <c r="F64" i="10"/>
  <c r="G64" i="10"/>
  <c r="H64" i="10"/>
  <c r="J64" i="10"/>
  <c r="N64" i="10" s="1"/>
  <c r="M64" i="10"/>
  <c r="O64" i="10"/>
  <c r="P64" i="10"/>
  <c r="Q64" i="10"/>
  <c r="R64" i="10"/>
  <c r="S64" i="10"/>
  <c r="E65" i="10"/>
  <c r="F65" i="10"/>
  <c r="G65" i="10"/>
  <c r="H65" i="10"/>
  <c r="M65" i="10"/>
  <c r="O65" i="10"/>
  <c r="P65" i="10"/>
  <c r="E66" i="10"/>
  <c r="F66" i="10"/>
  <c r="G66" i="10"/>
  <c r="H66" i="10"/>
  <c r="M66" i="10"/>
  <c r="O66" i="10"/>
  <c r="P66" i="10"/>
  <c r="E67" i="10"/>
  <c r="F67" i="10"/>
  <c r="G67" i="10"/>
  <c r="H67" i="10"/>
  <c r="M67" i="10"/>
  <c r="O67" i="10"/>
  <c r="P67" i="10"/>
  <c r="Q67" i="10"/>
  <c r="E68" i="10"/>
  <c r="F68" i="10"/>
  <c r="G68" i="10"/>
  <c r="H68" i="10"/>
  <c r="J68" i="10"/>
  <c r="N68" i="10" s="1"/>
  <c r="M68" i="10"/>
  <c r="O68" i="10"/>
  <c r="P68" i="10"/>
  <c r="Q68" i="10"/>
  <c r="R68" i="10"/>
  <c r="S68" i="10"/>
  <c r="E69" i="10"/>
  <c r="F69" i="10"/>
  <c r="G69" i="10"/>
  <c r="H69" i="10"/>
  <c r="M69" i="10"/>
  <c r="O69" i="10"/>
  <c r="P69" i="10"/>
  <c r="E70" i="10"/>
  <c r="F70" i="10"/>
  <c r="G70" i="10"/>
  <c r="H70" i="10"/>
  <c r="M70" i="10"/>
  <c r="O70" i="10"/>
  <c r="P70" i="10"/>
  <c r="E71" i="10"/>
  <c r="F71" i="10"/>
  <c r="G71" i="10"/>
  <c r="H71" i="10"/>
  <c r="M71" i="10"/>
  <c r="O71" i="10"/>
  <c r="P71" i="10"/>
  <c r="Q71" i="10"/>
  <c r="E39" i="10"/>
  <c r="F39" i="10"/>
  <c r="G39" i="10"/>
  <c r="H39" i="10"/>
  <c r="M39" i="10"/>
  <c r="O39" i="10"/>
  <c r="P39" i="10"/>
  <c r="Q39" i="10"/>
  <c r="E40" i="10"/>
  <c r="F40" i="10"/>
  <c r="G40" i="10"/>
  <c r="H40" i="10"/>
  <c r="M40" i="10"/>
  <c r="O40" i="10"/>
  <c r="P40" i="10"/>
  <c r="Q40" i="10"/>
  <c r="E41" i="10"/>
  <c r="F41" i="10"/>
  <c r="G41" i="10"/>
  <c r="H41" i="10"/>
  <c r="M41" i="10"/>
  <c r="O41" i="10"/>
  <c r="P41" i="10"/>
  <c r="Q41" i="10"/>
  <c r="E42" i="10"/>
  <c r="F42" i="10"/>
  <c r="G42" i="10"/>
  <c r="H42" i="10"/>
  <c r="M42" i="10"/>
  <c r="O42" i="10"/>
  <c r="P42" i="10"/>
  <c r="Q42" i="10"/>
  <c r="E43" i="10"/>
  <c r="F43" i="10"/>
  <c r="G43" i="10"/>
  <c r="H43" i="10"/>
  <c r="M43" i="10"/>
  <c r="O43" i="10"/>
  <c r="P43" i="10"/>
  <c r="Q43" i="10"/>
  <c r="E44" i="10"/>
  <c r="F44" i="10"/>
  <c r="G44" i="10"/>
  <c r="H44" i="10"/>
  <c r="M44" i="10"/>
  <c r="O44" i="10"/>
  <c r="P44" i="10"/>
  <c r="Q44" i="10"/>
  <c r="E45" i="10"/>
  <c r="F45" i="10"/>
  <c r="G45" i="10"/>
  <c r="H45" i="10"/>
  <c r="M45" i="10"/>
  <c r="O45" i="10"/>
  <c r="P45" i="10"/>
  <c r="Q45" i="10"/>
  <c r="E46" i="10"/>
  <c r="F46" i="10"/>
  <c r="G46" i="10"/>
  <c r="H46" i="10"/>
  <c r="M46" i="10"/>
  <c r="O46" i="10"/>
  <c r="P46" i="10"/>
  <c r="Q46" i="10"/>
  <c r="E47" i="10"/>
  <c r="F47" i="10"/>
  <c r="G47" i="10"/>
  <c r="H47" i="10"/>
  <c r="M47" i="10"/>
  <c r="N47" i="10"/>
  <c r="O47" i="10"/>
  <c r="P47" i="10"/>
  <c r="Q47" i="10"/>
  <c r="E48" i="10"/>
  <c r="F48" i="10"/>
  <c r="G48" i="10"/>
  <c r="H48" i="10"/>
  <c r="M48" i="10"/>
  <c r="O48" i="10"/>
  <c r="P48" i="10"/>
  <c r="Q48" i="10"/>
  <c r="E49" i="10"/>
  <c r="F49" i="10"/>
  <c r="G49" i="10"/>
  <c r="H49" i="10"/>
  <c r="M49" i="10"/>
  <c r="O49" i="10"/>
  <c r="P49" i="10"/>
  <c r="Q49" i="10"/>
  <c r="E50" i="10"/>
  <c r="F50" i="10"/>
  <c r="G50" i="10"/>
  <c r="H50" i="10"/>
  <c r="M50" i="10"/>
  <c r="O50" i="10"/>
  <c r="P50" i="10"/>
  <c r="Q50" i="10"/>
  <c r="E51" i="10"/>
  <c r="F51" i="10"/>
  <c r="G51" i="10"/>
  <c r="H51" i="10"/>
  <c r="M51" i="10"/>
  <c r="O51" i="10"/>
  <c r="P51" i="10"/>
  <c r="Q51" i="10"/>
  <c r="E52" i="10"/>
  <c r="F52" i="10"/>
  <c r="G52" i="10"/>
  <c r="H52" i="10"/>
  <c r="M52" i="10"/>
  <c r="O52" i="10"/>
  <c r="P52" i="10"/>
  <c r="Q52" i="10"/>
  <c r="E53" i="10"/>
  <c r="F53" i="10"/>
  <c r="G53" i="10"/>
  <c r="H53" i="10"/>
  <c r="M53" i="10"/>
  <c r="O53" i="10"/>
  <c r="P53" i="10"/>
  <c r="Q53" i="10"/>
  <c r="T89" i="10"/>
  <c r="AF88" i="10"/>
  <c r="Y88" i="10"/>
  <c r="Y70" i="10" s="1"/>
  <c r="X88" i="10"/>
  <c r="T88" i="10"/>
  <c r="Y87" i="10"/>
  <c r="T87" i="10"/>
  <c r="AI86" i="10"/>
  <c r="AI68" i="10" s="1"/>
  <c r="AH86" i="10"/>
  <c r="AA86" i="10"/>
  <c r="AA68" i="10" s="1"/>
  <c r="Z86" i="10"/>
  <c r="T86" i="10"/>
  <c r="AJ85" i="10"/>
  <c r="AJ67" i="10" s="1"/>
  <c r="AI85" i="10"/>
  <c r="AA85" i="10"/>
  <c r="T85" i="10"/>
  <c r="AJ84" i="10"/>
  <c r="AC84" i="10"/>
  <c r="T84" i="10"/>
  <c r="AK83" i="10"/>
  <c r="AJ83" i="10"/>
  <c r="AJ88" i="10" s="1"/>
  <c r="AJ70" i="10" s="1"/>
  <c r="AI83" i="10"/>
  <c r="AI84" i="10" s="1"/>
  <c r="AH83" i="10"/>
  <c r="AH84" i="10" s="1"/>
  <c r="AF83" i="10"/>
  <c r="AF84" i="10" s="1"/>
  <c r="AD83" i="10"/>
  <c r="AC83" i="10"/>
  <c r="AA83" i="10"/>
  <c r="AA84" i="10" s="1"/>
  <c r="Z83" i="10"/>
  <c r="Z84" i="10" s="1"/>
  <c r="Y83" i="10"/>
  <c r="Y84" i="10" s="1"/>
  <c r="Y79" i="10" s="1"/>
  <c r="X83" i="10"/>
  <c r="X84" i="10" s="1"/>
  <c r="T83" i="10"/>
  <c r="AJ82" i="10"/>
  <c r="AJ87" i="10" s="1"/>
  <c r="AJ69" i="10" s="1"/>
  <c r="AI82" i="10"/>
  <c r="AI87" i="10" s="1"/>
  <c r="AI69" i="10" s="1"/>
  <c r="AD82" i="10"/>
  <c r="AA82" i="10"/>
  <c r="AA87" i="10" s="1"/>
  <c r="AA69" i="10" s="1"/>
  <c r="Y82" i="10"/>
  <c r="T82" i="10"/>
  <c r="AJ81" i="10"/>
  <c r="AJ86" i="10" s="1"/>
  <c r="AJ68" i="10" s="1"/>
  <c r="AI81" i="10"/>
  <c r="AH81" i="10"/>
  <c r="AF81" i="10"/>
  <c r="AA81" i="10"/>
  <c r="Z81" i="10"/>
  <c r="Y81" i="10"/>
  <c r="Y86" i="10" s="1"/>
  <c r="X81" i="10"/>
  <c r="T81" i="10"/>
  <c r="AJ80" i="10"/>
  <c r="AI80" i="10"/>
  <c r="AH80" i="10"/>
  <c r="AH85" i="10" s="1"/>
  <c r="AF80" i="10"/>
  <c r="AA80" i="10"/>
  <c r="Z80" i="10"/>
  <c r="Z85" i="10" s="1"/>
  <c r="Y80" i="10"/>
  <c r="X80" i="10"/>
  <c r="T80" i="10"/>
  <c r="AH79" i="10"/>
  <c r="AF79" i="10"/>
  <c r="X79" i="10"/>
  <c r="T79" i="10"/>
  <c r="AJ78" i="10"/>
  <c r="AI78" i="10"/>
  <c r="AH78" i="10"/>
  <c r="AF78" i="10"/>
  <c r="AA78" i="10"/>
  <c r="Z78" i="10"/>
  <c r="Y78" i="10"/>
  <c r="X78" i="10"/>
  <c r="T78" i="10"/>
  <c r="AJ77" i="10"/>
  <c r="AI77" i="10"/>
  <c r="AA77" i="10"/>
  <c r="Y77" i="10"/>
  <c r="T77" i="10"/>
  <c r="AJ76" i="10"/>
  <c r="AI76" i="10"/>
  <c r="AH76" i="10"/>
  <c r="AA76" i="10"/>
  <c r="Z76" i="10"/>
  <c r="Y76" i="10"/>
  <c r="T76" i="10"/>
  <c r="AJ75" i="10"/>
  <c r="AI75" i="10"/>
  <c r="AH75" i="10"/>
  <c r="AA75" i="10"/>
  <c r="Z75" i="10"/>
  <c r="T75" i="10"/>
  <c r="T71" i="10"/>
  <c r="AF70" i="10"/>
  <c r="X70" i="10"/>
  <c r="T70" i="10"/>
  <c r="Y69" i="10"/>
  <c r="T69" i="10"/>
  <c r="AH68" i="10"/>
  <c r="T68" i="10"/>
  <c r="Z67" i="10"/>
  <c r="T67" i="10"/>
  <c r="AI66" i="10"/>
  <c r="AH66" i="10"/>
  <c r="X66" i="10"/>
  <c r="T66" i="10"/>
  <c r="AJ65" i="10"/>
  <c r="AI65" i="10"/>
  <c r="AH65" i="10"/>
  <c r="AF65" i="10"/>
  <c r="AA65" i="10"/>
  <c r="Z65" i="10"/>
  <c r="Y65" i="10"/>
  <c r="X65" i="10"/>
  <c r="T65" i="10"/>
  <c r="AJ64" i="10"/>
  <c r="AI64" i="10"/>
  <c r="AD64" i="10"/>
  <c r="AA64" i="10"/>
  <c r="Y64" i="10"/>
  <c r="T64" i="10"/>
  <c r="AJ63" i="10"/>
  <c r="AI63" i="10"/>
  <c r="AH63" i="10"/>
  <c r="AA63" i="10"/>
  <c r="Z63" i="10"/>
  <c r="Y63" i="10"/>
  <c r="X63" i="10"/>
  <c r="T63" i="10"/>
  <c r="AJ62" i="10"/>
  <c r="AI62" i="10"/>
  <c r="AH62" i="10"/>
  <c r="AF62" i="10"/>
  <c r="AA62" i="10"/>
  <c r="Z62" i="10"/>
  <c r="Y62" i="10"/>
  <c r="X62" i="10"/>
  <c r="T62" i="10"/>
  <c r="AH61" i="10"/>
  <c r="AF61" i="10"/>
  <c r="X61" i="10"/>
  <c r="T61" i="10"/>
  <c r="AJ60" i="10"/>
  <c r="AI60" i="10"/>
  <c r="AH60" i="10"/>
  <c r="AF60" i="10"/>
  <c r="Z60" i="10"/>
  <c r="Y60" i="10"/>
  <c r="X60" i="10"/>
  <c r="T60" i="10"/>
  <c r="AJ59" i="10"/>
  <c r="AI59" i="10"/>
  <c r="AA59" i="10"/>
  <c r="Y59" i="10"/>
  <c r="T59" i="10"/>
  <c r="AJ58" i="10"/>
  <c r="AI58" i="10"/>
  <c r="AH58" i="10"/>
  <c r="AA58" i="10"/>
  <c r="Z58" i="10"/>
  <c r="Y58" i="10"/>
  <c r="T58" i="10"/>
  <c r="AJ57" i="10"/>
  <c r="AI57" i="10"/>
  <c r="AH57" i="10"/>
  <c r="AA57" i="10"/>
  <c r="Z57" i="10"/>
  <c r="T57" i="10"/>
  <c r="T53" i="10"/>
  <c r="AJ52" i="10"/>
  <c r="AF52" i="10"/>
  <c r="Y52" i="10"/>
  <c r="X52" i="10"/>
  <c r="T52" i="10"/>
  <c r="AJ51" i="10"/>
  <c r="AI51" i="10"/>
  <c r="AA51" i="10"/>
  <c r="Y51" i="10"/>
  <c r="T51" i="10"/>
  <c r="AJ50" i="10"/>
  <c r="AI50" i="10"/>
  <c r="AH50" i="10"/>
  <c r="AA50" i="10"/>
  <c r="Y50" i="10"/>
  <c r="T50" i="10"/>
  <c r="AJ49" i="10"/>
  <c r="AI49" i="10"/>
  <c r="Z49" i="10"/>
  <c r="T49" i="10"/>
  <c r="AI48" i="10"/>
  <c r="AH48" i="10"/>
  <c r="AF48" i="10"/>
  <c r="AA48" i="10"/>
  <c r="Z48" i="10"/>
  <c r="Y48" i="10"/>
  <c r="X48" i="10"/>
  <c r="T48" i="10"/>
  <c r="AK47" i="10"/>
  <c r="AJ47" i="10"/>
  <c r="AI47" i="10"/>
  <c r="AH47" i="10"/>
  <c r="AF47" i="10"/>
  <c r="AD47" i="10"/>
  <c r="AC47" i="10"/>
  <c r="AA47" i="10"/>
  <c r="Z47" i="10"/>
  <c r="Y47" i="10"/>
  <c r="X47" i="10"/>
  <c r="T47" i="10"/>
  <c r="AJ46" i="10"/>
  <c r="AI46" i="10"/>
  <c r="AD46" i="10"/>
  <c r="AA46" i="10"/>
  <c r="Y46" i="10"/>
  <c r="T46" i="10"/>
  <c r="AJ45" i="10"/>
  <c r="AI45" i="10"/>
  <c r="AH45" i="10"/>
  <c r="AA45" i="10"/>
  <c r="Z45" i="10"/>
  <c r="Y45" i="10"/>
  <c r="X45" i="10"/>
  <c r="T45" i="10"/>
  <c r="AJ44" i="10"/>
  <c r="AI44" i="10"/>
  <c r="AH44" i="10"/>
  <c r="AF44" i="10"/>
  <c r="AA44" i="10"/>
  <c r="Z44" i="10"/>
  <c r="Y44" i="10"/>
  <c r="X44" i="10"/>
  <c r="T44" i="10"/>
  <c r="AH43" i="10"/>
  <c r="AF43" i="10"/>
  <c r="Y43" i="10"/>
  <c r="X43" i="10"/>
  <c r="T43" i="10"/>
  <c r="AJ42" i="10"/>
  <c r="AI42" i="10"/>
  <c r="AH42" i="10"/>
  <c r="AF42" i="10"/>
  <c r="Z42" i="10"/>
  <c r="Y42" i="10"/>
  <c r="X42" i="10"/>
  <c r="T42" i="10"/>
  <c r="AJ41" i="10"/>
  <c r="AI41" i="10"/>
  <c r="AA41" i="10"/>
  <c r="Y41" i="10"/>
  <c r="T41" i="10"/>
  <c r="AJ40" i="10"/>
  <c r="AI40" i="10"/>
  <c r="AH40" i="10"/>
  <c r="AA40" i="10"/>
  <c r="Z40" i="10"/>
  <c r="Y40" i="10"/>
  <c r="T40" i="10"/>
  <c r="AJ39" i="10"/>
  <c r="AI39" i="10"/>
  <c r="AH39" i="10"/>
  <c r="AA39" i="10"/>
  <c r="Z39" i="10"/>
  <c r="T39" i="10"/>
  <c r="T35" i="10"/>
  <c r="AJ34" i="10"/>
  <c r="AF34" i="10"/>
  <c r="Y34" i="10"/>
  <c r="X34" i="10"/>
  <c r="T34" i="10"/>
  <c r="M34" i="10"/>
  <c r="E34" i="10"/>
  <c r="AJ33" i="10"/>
  <c r="AJ15" i="10" s="1"/>
  <c r="AI33" i="10"/>
  <c r="AI15" i="10" s="1"/>
  <c r="AA33" i="10"/>
  <c r="Y33" i="10"/>
  <c r="T33" i="10"/>
  <c r="P33" i="10"/>
  <c r="F33" i="10"/>
  <c r="AJ32" i="10"/>
  <c r="AJ14" i="10" s="1"/>
  <c r="AI32" i="10"/>
  <c r="AH32" i="10"/>
  <c r="AA32" i="10"/>
  <c r="Y32" i="10"/>
  <c r="T32" i="10"/>
  <c r="O32" i="10"/>
  <c r="F32" i="10"/>
  <c r="AJ31" i="10"/>
  <c r="AI31" i="10"/>
  <c r="AA31" i="10"/>
  <c r="Z31" i="10"/>
  <c r="T31" i="10"/>
  <c r="P31" i="10"/>
  <c r="G31" i="10"/>
  <c r="AI30" i="10"/>
  <c r="AH30" i="10"/>
  <c r="AF30" i="10"/>
  <c r="AA30" i="10"/>
  <c r="Z30" i="10"/>
  <c r="Y30" i="10"/>
  <c r="X30" i="10"/>
  <c r="T30" i="10"/>
  <c r="M30" i="10"/>
  <c r="E30" i="10"/>
  <c r="AK29" i="10"/>
  <c r="AJ29" i="10"/>
  <c r="AI29" i="10"/>
  <c r="AH29" i="10"/>
  <c r="AF29" i="10"/>
  <c r="AD29" i="10"/>
  <c r="AC29" i="10"/>
  <c r="AA29" i="10"/>
  <c r="Z29" i="10"/>
  <c r="Y29" i="10"/>
  <c r="X29" i="10"/>
  <c r="T29" i="10"/>
  <c r="K29" i="10"/>
  <c r="AJ28" i="10"/>
  <c r="AI28" i="10"/>
  <c r="AD28" i="10"/>
  <c r="AA28" i="10"/>
  <c r="Y28" i="10"/>
  <c r="T28" i="10"/>
  <c r="AJ27" i="10"/>
  <c r="AI27" i="10"/>
  <c r="AH27" i="10"/>
  <c r="AF27" i="10"/>
  <c r="AA27" i="10"/>
  <c r="Z27" i="10"/>
  <c r="Y27" i="10"/>
  <c r="X27" i="10"/>
  <c r="T27" i="10"/>
  <c r="Q27" i="10"/>
  <c r="P27" i="10"/>
  <c r="H27" i="10"/>
  <c r="F27" i="10"/>
  <c r="E27" i="10"/>
  <c r="AJ26" i="10"/>
  <c r="AI26" i="10"/>
  <c r="AH26" i="10"/>
  <c r="AF26" i="10"/>
  <c r="AA26" i="10"/>
  <c r="Z26" i="10"/>
  <c r="Y26" i="10"/>
  <c r="X26" i="10"/>
  <c r="T26" i="10"/>
  <c r="Q26" i="10"/>
  <c r="O26" i="10"/>
  <c r="G26" i="10"/>
  <c r="F26" i="10"/>
  <c r="AH25" i="10"/>
  <c r="AF25" i="10"/>
  <c r="Y25" i="10"/>
  <c r="X25" i="10"/>
  <c r="T25" i="10"/>
  <c r="O25" i="10"/>
  <c r="AJ24" i="10"/>
  <c r="AI24" i="10"/>
  <c r="AH24" i="10"/>
  <c r="AF24" i="10"/>
  <c r="Z24" i="10"/>
  <c r="Y24" i="10"/>
  <c r="X24" i="10"/>
  <c r="T24" i="10"/>
  <c r="Q24" i="10"/>
  <c r="P24" i="10"/>
  <c r="O24" i="10"/>
  <c r="M24" i="10"/>
  <c r="G24" i="10"/>
  <c r="E24" i="10"/>
  <c r="AJ23" i="10"/>
  <c r="AI23" i="10"/>
  <c r="AI5" i="10" s="1"/>
  <c r="P5" i="10" s="1"/>
  <c r="AA23" i="10"/>
  <c r="Y23" i="10"/>
  <c r="T23" i="10"/>
  <c r="Q23" i="10"/>
  <c r="P23" i="10"/>
  <c r="H23" i="10"/>
  <c r="F23" i="10"/>
  <c r="AJ22" i="10"/>
  <c r="AI22" i="10"/>
  <c r="AH22" i="10"/>
  <c r="AA22" i="10"/>
  <c r="Z22" i="10"/>
  <c r="Y22" i="10"/>
  <c r="T22" i="10"/>
  <c r="Q22" i="10"/>
  <c r="P22" i="10"/>
  <c r="O22" i="10"/>
  <c r="H22" i="10"/>
  <c r="G22" i="10"/>
  <c r="F22" i="10"/>
  <c r="AJ21" i="10"/>
  <c r="AJ3" i="10" s="1"/>
  <c r="Q3" i="10" s="1"/>
  <c r="AI21" i="10"/>
  <c r="AH21" i="10"/>
  <c r="AA21" i="10"/>
  <c r="Z21" i="10"/>
  <c r="T21" i="10"/>
  <c r="T17" i="10"/>
  <c r="AJ16" i="10"/>
  <c r="AF16" i="10"/>
  <c r="Y16" i="10"/>
  <c r="X16" i="10"/>
  <c r="T16" i="10"/>
  <c r="M16" i="10"/>
  <c r="F16" i="10"/>
  <c r="AA15" i="10"/>
  <c r="Y15" i="10"/>
  <c r="T15" i="10"/>
  <c r="F15" i="10"/>
  <c r="AI14" i="10"/>
  <c r="AH14" i="10"/>
  <c r="AA14" i="10"/>
  <c r="Y14" i="10"/>
  <c r="F14" i="10" s="1"/>
  <c r="T14" i="10"/>
  <c r="P14" i="10"/>
  <c r="O14" i="10"/>
  <c r="H14" i="10"/>
  <c r="AJ13" i="10"/>
  <c r="AI13" i="10"/>
  <c r="P13" i="10" s="1"/>
  <c r="AA13" i="10"/>
  <c r="Z13" i="10"/>
  <c r="G13" i="10" s="1"/>
  <c r="T13" i="10"/>
  <c r="Q13" i="10"/>
  <c r="H13" i="10"/>
  <c r="AI12" i="10"/>
  <c r="P12" i="10" s="1"/>
  <c r="AH12" i="10"/>
  <c r="O12" i="10" s="1"/>
  <c r="AF12" i="10"/>
  <c r="AA12" i="10"/>
  <c r="Z12" i="10"/>
  <c r="Y12" i="10"/>
  <c r="X12" i="10"/>
  <c r="T12" i="10"/>
  <c r="H12" i="10"/>
  <c r="G12" i="10"/>
  <c r="F12" i="10"/>
  <c r="AK11" i="10"/>
  <c r="AJ11" i="10"/>
  <c r="Q11" i="10" s="1"/>
  <c r="AI11" i="10"/>
  <c r="AH11" i="10"/>
  <c r="AF11" i="10"/>
  <c r="AD11" i="10"/>
  <c r="AC11" i="10"/>
  <c r="J11" i="10" s="1"/>
  <c r="AA11" i="10"/>
  <c r="Z11" i="10"/>
  <c r="G11" i="10" s="1"/>
  <c r="Y11" i="10"/>
  <c r="F11" i="10" s="1"/>
  <c r="X11" i="10"/>
  <c r="T11" i="10"/>
  <c r="R11" i="10"/>
  <c r="P11" i="10"/>
  <c r="O11" i="10"/>
  <c r="M11" i="10"/>
  <c r="K11" i="10"/>
  <c r="H11" i="10"/>
  <c r="E11" i="10"/>
  <c r="AJ10" i="10"/>
  <c r="AI10" i="10"/>
  <c r="AD10" i="10"/>
  <c r="AA10" i="10"/>
  <c r="Y10" i="10"/>
  <c r="T10" i="10"/>
  <c r="H10" i="10"/>
  <c r="AJ9" i="10"/>
  <c r="AI9" i="10"/>
  <c r="AH9" i="10"/>
  <c r="AF9" i="10"/>
  <c r="AA9" i="10"/>
  <c r="Z9" i="10"/>
  <c r="Y9" i="10"/>
  <c r="X9" i="10"/>
  <c r="T9" i="10"/>
  <c r="AJ8" i="10"/>
  <c r="AI8" i="10"/>
  <c r="AH8" i="10"/>
  <c r="AF8" i="10"/>
  <c r="AA8" i="10"/>
  <c r="Z8" i="10"/>
  <c r="Y8" i="10"/>
  <c r="X8" i="10"/>
  <c r="T8" i="10"/>
  <c r="P8" i="10"/>
  <c r="H8" i="10"/>
  <c r="F8" i="10"/>
  <c r="E8" i="10"/>
  <c r="AH7" i="10"/>
  <c r="AF7" i="10"/>
  <c r="Y7" i="10"/>
  <c r="X7" i="10"/>
  <c r="T7" i="10"/>
  <c r="AJ6" i="10"/>
  <c r="AI6" i="10"/>
  <c r="AH6" i="10"/>
  <c r="AF6" i="10"/>
  <c r="Z6" i="10"/>
  <c r="Y6" i="10"/>
  <c r="X6" i="10"/>
  <c r="T6" i="10"/>
  <c r="M6" i="10"/>
  <c r="E6" i="10"/>
  <c r="AJ5" i="10"/>
  <c r="AA5" i="10"/>
  <c r="Y5" i="10"/>
  <c r="T5" i="10"/>
  <c r="Q5" i="10"/>
  <c r="H5" i="10"/>
  <c r="F5" i="10"/>
  <c r="AJ4" i="10"/>
  <c r="AI4" i="10"/>
  <c r="P4" i="10" s="1"/>
  <c r="AH4" i="10"/>
  <c r="AA4" i="10"/>
  <c r="H4" i="10" s="1"/>
  <c r="Z4" i="10"/>
  <c r="Y4" i="10"/>
  <c r="F4" i="10" s="1"/>
  <c r="T4" i="10"/>
  <c r="Q4" i="10"/>
  <c r="O4" i="10"/>
  <c r="G4" i="10"/>
  <c r="AI3" i="10"/>
  <c r="AH3" i="10"/>
  <c r="O3" i="10" s="1"/>
  <c r="AA3" i="10"/>
  <c r="Z3" i="10"/>
  <c r="G3" i="10" s="1"/>
  <c r="T3" i="10"/>
  <c r="P3" i="10"/>
  <c r="H3" i="10"/>
  <c r="E5" i="9" l="1"/>
  <c r="K57" i="10"/>
  <c r="J69" i="10"/>
  <c r="J65" i="10"/>
  <c r="J61" i="10"/>
  <c r="J57" i="10"/>
  <c r="K65" i="10"/>
  <c r="K61" i="10"/>
  <c r="K70" i="10"/>
  <c r="R69" i="10"/>
  <c r="K66" i="10"/>
  <c r="R65" i="10"/>
  <c r="K62" i="10"/>
  <c r="R61" i="10"/>
  <c r="K58" i="10"/>
  <c r="R57" i="10"/>
  <c r="K69" i="10"/>
  <c r="J70" i="10"/>
  <c r="J66" i="10"/>
  <c r="J62" i="10"/>
  <c r="J58" i="10"/>
  <c r="K71" i="10"/>
  <c r="R70" i="10"/>
  <c r="D68" i="10"/>
  <c r="K67" i="10"/>
  <c r="R66" i="10"/>
  <c r="D64" i="10"/>
  <c r="K63" i="10"/>
  <c r="R62" i="10"/>
  <c r="D60" i="10"/>
  <c r="K59" i="10"/>
  <c r="R58" i="10"/>
  <c r="K50" i="10"/>
  <c r="K46" i="10"/>
  <c r="K42" i="10"/>
  <c r="J71" i="10"/>
  <c r="L68" i="10"/>
  <c r="J67" i="10"/>
  <c r="L64" i="10"/>
  <c r="J63" i="10"/>
  <c r="L60" i="10"/>
  <c r="J59" i="10"/>
  <c r="R53" i="10"/>
  <c r="R49" i="10"/>
  <c r="R45" i="10"/>
  <c r="R41" i="10"/>
  <c r="I71" i="10"/>
  <c r="I70" i="10"/>
  <c r="I69" i="10"/>
  <c r="I68" i="10"/>
  <c r="I66" i="10"/>
  <c r="I65" i="10"/>
  <c r="I64" i="10"/>
  <c r="I62" i="10"/>
  <c r="I61" i="10"/>
  <c r="I60" i="10"/>
  <c r="I59" i="10"/>
  <c r="P9" i="10"/>
  <c r="H9" i="10"/>
  <c r="F9" i="10"/>
  <c r="F6" i="10"/>
  <c r="E7" i="10"/>
  <c r="M7" i="10"/>
  <c r="F10" i="10"/>
  <c r="M12" i="10"/>
  <c r="M26" i="10"/>
  <c r="G6" i="10"/>
  <c r="O6" i="10"/>
  <c r="F7" i="10"/>
  <c r="M9" i="10"/>
  <c r="H6" i="10"/>
  <c r="P6" i="10"/>
  <c r="O7" i="10"/>
  <c r="Q8" i="10"/>
  <c r="O8" i="10"/>
  <c r="G8" i="10"/>
  <c r="O9" i="10"/>
  <c r="K10" i="10"/>
  <c r="Q16" i="10"/>
  <c r="Q6" i="10"/>
  <c r="E9" i="10"/>
  <c r="Q9" i="10"/>
  <c r="G9" i="10"/>
  <c r="P10" i="10"/>
  <c r="M8" i="10"/>
  <c r="Q10" i="10"/>
  <c r="E16" i="10"/>
  <c r="Q14" i="10"/>
  <c r="H15" i="10"/>
  <c r="P15" i="10"/>
  <c r="Q15" i="10"/>
  <c r="AA60" i="10"/>
  <c r="AA24" i="10"/>
  <c r="AA6" i="10" s="1"/>
  <c r="AA42" i="10"/>
  <c r="E12" i="10"/>
  <c r="AJ89" i="10"/>
  <c r="AJ79" i="10"/>
  <c r="AJ48" i="10"/>
  <c r="AJ66" i="10"/>
  <c r="AJ30" i="10"/>
  <c r="AJ12" i="10" s="1"/>
  <c r="Q12" i="10" s="1"/>
  <c r="AH67" i="10"/>
  <c r="AC89" i="10"/>
  <c r="AC79" i="10"/>
  <c r="AC66" i="10"/>
  <c r="AC48" i="10"/>
  <c r="Z68" i="10"/>
  <c r="Z50" i="10"/>
  <c r="AH31" i="10"/>
  <c r="AH13" i="10" s="1"/>
  <c r="O13" i="10" s="1"/>
  <c r="AA49" i="10"/>
  <c r="AA67" i="10"/>
  <c r="Z32" i="10"/>
  <c r="Z14" i="10" s="1"/>
  <c r="G14" i="10" s="1"/>
  <c r="AF86" i="10"/>
  <c r="AF76" i="10"/>
  <c r="AF45" i="10"/>
  <c r="AF63" i="10"/>
  <c r="Y61" i="10"/>
  <c r="AC30" i="10"/>
  <c r="AC12" i="10" s="1"/>
  <c r="J12" i="10" s="1"/>
  <c r="Z89" i="10"/>
  <c r="Z79" i="10"/>
  <c r="Z66" i="10"/>
  <c r="AK82" i="10"/>
  <c r="AK81" i="10"/>
  <c r="AK88" i="10"/>
  <c r="AK80" i="10"/>
  <c r="AK78" i="10"/>
  <c r="AK65" i="10"/>
  <c r="AK84" i="10"/>
  <c r="AA89" i="10"/>
  <c r="AA79" i="10"/>
  <c r="AA66" i="10"/>
  <c r="AH49" i="10"/>
  <c r="X85" i="10"/>
  <c r="X75" i="10"/>
  <c r="AC82" i="10"/>
  <c r="AC81" i="10"/>
  <c r="AC88" i="10"/>
  <c r="AC80" i="10"/>
  <c r="AC78" i="10"/>
  <c r="Y85" i="10"/>
  <c r="Y75" i="10"/>
  <c r="X86" i="10"/>
  <c r="X76" i="10"/>
  <c r="AD81" i="10"/>
  <c r="AD88" i="10"/>
  <c r="AD80" i="10"/>
  <c r="AD78" i="10"/>
  <c r="AD84" i="10"/>
  <c r="AD65" i="10"/>
  <c r="AD87" i="10"/>
  <c r="AD77" i="10"/>
  <c r="AC65" i="10"/>
  <c r="AF66" i="10"/>
  <c r="AI67" i="10"/>
  <c r="AH89" i="10"/>
  <c r="X89" i="10"/>
  <c r="Y68" i="10"/>
  <c r="AF85" i="10"/>
  <c r="AF75" i="10"/>
  <c r="AI89" i="10"/>
  <c r="AI79" i="10"/>
  <c r="Y66" i="10"/>
  <c r="Y89" i="10"/>
  <c r="AF89" i="10"/>
  <c r="X82" i="10"/>
  <c r="AF82" i="10"/>
  <c r="Z88" i="10"/>
  <c r="AH88" i="10"/>
  <c r="AA88" i="10"/>
  <c r="AI88" i="10"/>
  <c r="Z82" i="10"/>
  <c r="AH82" i="10"/>
  <c r="N63" i="10" l="1"/>
  <c r="S63" i="10"/>
  <c r="L63" i="10"/>
  <c r="D63" i="10"/>
  <c r="N57" i="10"/>
  <c r="D57" i="10"/>
  <c r="L57" i="10"/>
  <c r="S57" i="10"/>
  <c r="N61" i="10"/>
  <c r="D61" i="10"/>
  <c r="L61" i="10"/>
  <c r="S61" i="10"/>
  <c r="I63" i="10"/>
  <c r="N67" i="10"/>
  <c r="S67" i="10"/>
  <c r="L67" i="10"/>
  <c r="D67" i="10"/>
  <c r="I57" i="10"/>
  <c r="N58" i="10"/>
  <c r="S58" i="10"/>
  <c r="D58" i="10"/>
  <c r="L58" i="10"/>
  <c r="I58" i="10"/>
  <c r="N71" i="10"/>
  <c r="S71" i="10"/>
  <c r="L71" i="10"/>
  <c r="D71" i="10"/>
  <c r="N62" i="10"/>
  <c r="S62" i="10"/>
  <c r="D62" i="10"/>
  <c r="L62" i="10"/>
  <c r="N65" i="10"/>
  <c r="D65" i="10"/>
  <c r="S65" i="10"/>
  <c r="L65" i="10"/>
  <c r="I67" i="10"/>
  <c r="N66" i="10"/>
  <c r="S66" i="10"/>
  <c r="D66" i="10"/>
  <c r="L66" i="10"/>
  <c r="N69" i="10"/>
  <c r="D69" i="10"/>
  <c r="L69" i="10"/>
  <c r="S69" i="10"/>
  <c r="N59" i="10"/>
  <c r="S59" i="10"/>
  <c r="L59" i="10"/>
  <c r="D59" i="10"/>
  <c r="N70" i="10"/>
  <c r="S70" i="10"/>
  <c r="L70" i="10"/>
  <c r="D70" i="10"/>
  <c r="O28" i="10"/>
  <c r="F21" i="10"/>
  <c r="R24" i="10"/>
  <c r="G35" i="10"/>
  <c r="X68" i="10"/>
  <c r="X50" i="10"/>
  <c r="X32" i="10"/>
  <c r="X14" i="10" s="1"/>
  <c r="E14" i="10" s="1"/>
  <c r="AK86" i="10"/>
  <c r="AK76" i="10"/>
  <c r="AK63" i="10"/>
  <c r="AK45" i="10"/>
  <c r="AK27" i="10"/>
  <c r="AK9" i="10" s="1"/>
  <c r="R9" i="10" s="1"/>
  <c r="M28" i="10"/>
  <c r="Z46" i="10"/>
  <c r="Z77" i="10"/>
  <c r="Z64" i="10"/>
  <c r="Z87" i="10"/>
  <c r="Z28" i="10"/>
  <c r="Z10" i="10" s="1"/>
  <c r="G10" i="10" s="1"/>
  <c r="M31" i="10"/>
  <c r="AH71" i="10"/>
  <c r="AH53" i="10"/>
  <c r="AH35" i="10"/>
  <c r="AH17" i="10" s="1"/>
  <c r="O17" i="10" s="1"/>
  <c r="AC87" i="10"/>
  <c r="AC77" i="10"/>
  <c r="AC46" i="10"/>
  <c r="AC64" i="10"/>
  <c r="AC28" i="10"/>
  <c r="AC10" i="10" s="1"/>
  <c r="J10" i="10" s="1"/>
  <c r="AK87" i="10"/>
  <c r="AK77" i="10"/>
  <c r="AK28" i="10"/>
  <c r="AK10" i="10" s="1"/>
  <c r="R10" i="10" s="1"/>
  <c r="AK64" i="10"/>
  <c r="AK46" i="10"/>
  <c r="O21" i="10"/>
  <c r="Q35" i="10"/>
  <c r="R26" i="10"/>
  <c r="Q34" i="10"/>
  <c r="Z70" i="10"/>
  <c r="Z52" i="10"/>
  <c r="Z34" i="10"/>
  <c r="Z16" i="10" s="1"/>
  <c r="G16" i="10" s="1"/>
  <c r="Y71" i="10"/>
  <c r="Y53" i="10"/>
  <c r="Y35" i="10"/>
  <c r="Y17" i="10" s="1"/>
  <c r="F17" i="10" s="1"/>
  <c r="AI71" i="10"/>
  <c r="AI53" i="10"/>
  <c r="AI35" i="10"/>
  <c r="AI17" i="10" s="1"/>
  <c r="P17" i="10" s="1"/>
  <c r="O30" i="10"/>
  <c r="P29" i="10"/>
  <c r="H32" i="10"/>
  <c r="AD89" i="10"/>
  <c r="AD79" i="10"/>
  <c r="AD66" i="10"/>
  <c r="AD48" i="10"/>
  <c r="AD30" i="10"/>
  <c r="AD12" i="10" s="1"/>
  <c r="K12" i="10" s="1"/>
  <c r="Y49" i="10"/>
  <c r="Y31" i="10"/>
  <c r="Y13" i="10" s="1"/>
  <c r="F13" i="10" s="1"/>
  <c r="Y67" i="10"/>
  <c r="X57" i="10"/>
  <c r="X39" i="10"/>
  <c r="X21" i="10"/>
  <c r="X3" i="10" s="1"/>
  <c r="E3" i="10" s="1"/>
  <c r="F25" i="10"/>
  <c r="AJ43" i="10"/>
  <c r="AJ61" i="10"/>
  <c r="AJ25" i="10"/>
  <c r="AJ7" i="10" s="1"/>
  <c r="Q7" i="10" s="1"/>
  <c r="H21" i="10"/>
  <c r="AI70" i="10"/>
  <c r="AI52" i="10"/>
  <c r="AI34" i="10"/>
  <c r="AI16" i="10" s="1"/>
  <c r="P16" i="10" s="1"/>
  <c r="Q31" i="10"/>
  <c r="AA71" i="10"/>
  <c r="AA53" i="10"/>
  <c r="AA35" i="10"/>
  <c r="AA17" i="10" s="1"/>
  <c r="H17" i="10" s="1"/>
  <c r="Q28" i="10"/>
  <c r="AA70" i="10"/>
  <c r="AA52" i="10"/>
  <c r="AA34" i="10"/>
  <c r="AA16" i="10" s="1"/>
  <c r="H16" i="10" s="1"/>
  <c r="Q25" i="10"/>
  <c r="H29" i="10"/>
  <c r="H30" i="10"/>
  <c r="F28" i="10"/>
  <c r="E25" i="10"/>
  <c r="J26" i="10"/>
  <c r="AF87" i="10"/>
  <c r="AF77" i="10"/>
  <c r="AF46" i="10"/>
  <c r="AF64" i="10"/>
  <c r="AF28" i="10"/>
  <c r="AF10" i="10" s="1"/>
  <c r="M10" i="10" s="1"/>
  <c r="F30" i="10"/>
  <c r="P30" i="10"/>
  <c r="E29" i="10"/>
  <c r="AD59" i="10"/>
  <c r="AD41" i="10"/>
  <c r="AD23" i="10"/>
  <c r="AD5" i="10" s="1"/>
  <c r="K5" i="10" s="1"/>
  <c r="AD60" i="10"/>
  <c r="AD42" i="10"/>
  <c r="AD24" i="10"/>
  <c r="AD6" i="10" s="1"/>
  <c r="K6" i="10" s="1"/>
  <c r="E26" i="10"/>
  <c r="X67" i="10"/>
  <c r="X49" i="10"/>
  <c r="X31" i="10"/>
  <c r="X13" i="10" s="1"/>
  <c r="E13" i="10" s="1"/>
  <c r="AK89" i="10"/>
  <c r="AK79" i="10"/>
  <c r="AK66" i="10"/>
  <c r="AK48" i="10"/>
  <c r="AK30" i="10"/>
  <c r="AK12" i="10" s="1"/>
  <c r="R12" i="10" s="1"/>
  <c r="Z61" i="10"/>
  <c r="Z25" i="10"/>
  <c r="Z7" i="10" s="1"/>
  <c r="G7" i="10" s="1"/>
  <c r="Z43" i="10"/>
  <c r="H31" i="10"/>
  <c r="AC61" i="10"/>
  <c r="AC43" i="10"/>
  <c r="AC25" i="10"/>
  <c r="AC7" i="10" s="1"/>
  <c r="J7" i="10" s="1"/>
  <c r="K28" i="10"/>
  <c r="AJ71" i="10"/>
  <c r="AJ53" i="10"/>
  <c r="AJ35" i="10"/>
  <c r="AJ17" i="10" s="1"/>
  <c r="Q17" i="10" s="1"/>
  <c r="P21" i="10"/>
  <c r="H34" i="10"/>
  <c r="Q30" i="10"/>
  <c r="E21" i="10"/>
  <c r="Q29" i="10"/>
  <c r="R34" i="10"/>
  <c r="X87" i="10"/>
  <c r="X77" i="10"/>
  <c r="X46" i="10"/>
  <c r="X64" i="10"/>
  <c r="X28" i="10"/>
  <c r="X10" i="10" s="1"/>
  <c r="E10" i="10" s="1"/>
  <c r="AF57" i="10"/>
  <c r="AF39" i="10"/>
  <c r="AF21" i="10"/>
  <c r="AF3" i="10" s="1"/>
  <c r="M3" i="10" s="1"/>
  <c r="AD69" i="10"/>
  <c r="AD51" i="10"/>
  <c r="AD33" i="10"/>
  <c r="AD15" i="10" s="1"/>
  <c r="K15" i="10" s="1"/>
  <c r="Z71" i="10"/>
  <c r="Z53" i="10"/>
  <c r="Z35" i="10"/>
  <c r="Z17" i="10" s="1"/>
  <c r="G17" i="10" s="1"/>
  <c r="AC71" i="10"/>
  <c r="AC53" i="10"/>
  <c r="AC35" i="10"/>
  <c r="AC17" i="10" s="1"/>
  <c r="J17" i="10" s="1"/>
  <c r="J34" i="10"/>
  <c r="Q33" i="10"/>
  <c r="F34" i="10"/>
  <c r="F29" i="10"/>
  <c r="M25" i="10"/>
  <c r="AC60" i="10"/>
  <c r="AC42" i="10"/>
  <c r="AC24" i="10"/>
  <c r="AC6" i="10" s="1"/>
  <c r="J6" i="10" s="1"/>
  <c r="AK60" i="10"/>
  <c r="AK42" i="10"/>
  <c r="AK24" i="10"/>
  <c r="AK6" i="10" s="1"/>
  <c r="R6" i="10" s="1"/>
  <c r="H28" i="10"/>
  <c r="G27" i="10"/>
  <c r="H33" i="10"/>
  <c r="R29" i="10"/>
  <c r="AD86" i="10"/>
  <c r="AD76" i="10"/>
  <c r="AD63" i="10"/>
  <c r="AD45" i="10"/>
  <c r="AD27" i="10"/>
  <c r="AD9" i="10" s="1"/>
  <c r="K9" i="10" s="1"/>
  <c r="AC85" i="10"/>
  <c r="AC62" i="10"/>
  <c r="AC75" i="10"/>
  <c r="AC44" i="10"/>
  <c r="AC26" i="10"/>
  <c r="AC8" i="10" s="1"/>
  <c r="J8" i="10" s="1"/>
  <c r="AK85" i="10"/>
  <c r="AK62" i="10"/>
  <c r="AK44" i="10"/>
  <c r="AK75" i="10"/>
  <c r="AK26" i="10"/>
  <c r="AK8" i="10" s="1"/>
  <c r="R8" i="10" s="1"/>
  <c r="AF58" i="10"/>
  <c r="AF40" i="10"/>
  <c r="AF22" i="10"/>
  <c r="AF4" i="10" s="1"/>
  <c r="M4" i="10" s="1"/>
  <c r="P28" i="10"/>
  <c r="O31" i="10"/>
  <c r="F24" i="10"/>
  <c r="J24" i="10"/>
  <c r="M29" i="10"/>
  <c r="AD85" i="10"/>
  <c r="AD75" i="10"/>
  <c r="AD44" i="10"/>
  <c r="AD62" i="10"/>
  <c r="AD26" i="10"/>
  <c r="AD8" i="10" s="1"/>
  <c r="K8" i="10" s="1"/>
  <c r="O27" i="10"/>
  <c r="AF67" i="10"/>
  <c r="AF49" i="10"/>
  <c r="AF31" i="10"/>
  <c r="AF13" i="10" s="1"/>
  <c r="M13" i="10" s="1"/>
  <c r="J29" i="10"/>
  <c r="AD70" i="10"/>
  <c r="AD52" i="10"/>
  <c r="AD34" i="10"/>
  <c r="AD16" i="10" s="1"/>
  <c r="K16" i="10" s="1"/>
  <c r="G30" i="10"/>
  <c r="M27" i="10"/>
  <c r="Q21" i="10"/>
  <c r="P26" i="10"/>
  <c r="AF71" i="10"/>
  <c r="AF53" i="10"/>
  <c r="AF35" i="10"/>
  <c r="AF17" i="10" s="1"/>
  <c r="M17" i="10" s="1"/>
  <c r="P32" i="10"/>
  <c r="X71" i="10"/>
  <c r="X53" i="10"/>
  <c r="X35" i="10"/>
  <c r="X17" i="10" s="1"/>
  <c r="E17" i="10" s="1"/>
  <c r="G29" i="10"/>
  <c r="X58" i="10"/>
  <c r="X40" i="10"/>
  <c r="X22" i="10"/>
  <c r="X4" i="10" s="1"/>
  <c r="E4" i="10" s="1"/>
  <c r="AC70" i="10"/>
  <c r="AC52" i="10"/>
  <c r="AC34" i="10"/>
  <c r="AC16" i="10" s="1"/>
  <c r="J16" i="10" s="1"/>
  <c r="AA61" i="10"/>
  <c r="AA43" i="10"/>
  <c r="AA25" i="10"/>
  <c r="AA7" i="10" s="1"/>
  <c r="H7" i="10" s="1"/>
  <c r="AK70" i="10"/>
  <c r="AK52" i="10"/>
  <c r="AK34" i="10"/>
  <c r="AK16" i="10" s="1"/>
  <c r="R16" i="10" s="1"/>
  <c r="AF68" i="10"/>
  <c r="AF50" i="10"/>
  <c r="AF32" i="10"/>
  <c r="AF14" i="10" s="1"/>
  <c r="M14" i="10" s="1"/>
  <c r="G32" i="10"/>
  <c r="K34" i="10"/>
  <c r="Q32" i="10"/>
  <c r="H24" i="10"/>
  <c r="G21" i="10"/>
  <c r="AH46" i="10"/>
  <c r="AH87" i="10"/>
  <c r="AH64" i="10"/>
  <c r="AH77" i="10"/>
  <c r="AH28" i="10"/>
  <c r="AH10" i="10" s="1"/>
  <c r="O10" i="10" s="1"/>
  <c r="H26" i="10"/>
  <c r="O29" i="10"/>
  <c r="AC86" i="10"/>
  <c r="AC63" i="10"/>
  <c r="AC76" i="10"/>
  <c r="AC45" i="10"/>
  <c r="AC27" i="10"/>
  <c r="AC9" i="10" s="1"/>
  <c r="J9" i="10" s="1"/>
  <c r="J30" i="10"/>
  <c r="AH70" i="10"/>
  <c r="AH52" i="10"/>
  <c r="AH34" i="10"/>
  <c r="AH16" i="10" s="1"/>
  <c r="O16" i="10" s="1"/>
  <c r="AI61" i="10"/>
  <c r="AI43" i="10"/>
  <c r="AI25" i="10"/>
  <c r="AI7" i="10" s="1"/>
  <c r="P7" i="10" s="1"/>
  <c r="Y57" i="10"/>
  <c r="Y39" i="10"/>
  <c r="Y21" i="10"/>
  <c r="Y3" i="10" s="1"/>
  <c r="F3" i="10" s="1"/>
  <c r="O34" i="10" l="1"/>
  <c r="H25" i="10"/>
  <c r="E22" i="10"/>
  <c r="K26" i="10"/>
  <c r="E28" i="10"/>
  <c r="K33" i="10"/>
  <c r="P34" i="10"/>
  <c r="R28" i="10"/>
  <c r="AD71" i="10"/>
  <c r="AD53" i="10"/>
  <c r="AD35" i="10"/>
  <c r="AD17" i="10" s="1"/>
  <c r="K17" i="10" s="1"/>
  <c r="AC58" i="10"/>
  <c r="AC22" i="10"/>
  <c r="AC4" i="10" s="1"/>
  <c r="J4" i="10" s="1"/>
  <c r="AC40" i="10"/>
  <c r="AK67" i="10"/>
  <c r="AK49" i="10"/>
  <c r="AK31" i="10"/>
  <c r="AK13" i="10" s="1"/>
  <c r="R13" i="10" s="1"/>
  <c r="M21" i="10"/>
  <c r="AL70" i="10"/>
  <c r="AL88" i="10" s="1"/>
  <c r="S88" i="10" s="1"/>
  <c r="S52" i="10" s="1"/>
  <c r="AB70" i="10"/>
  <c r="AB88" i="10" s="1"/>
  <c r="I88" i="10" s="1"/>
  <c r="I52" i="10" s="1"/>
  <c r="AG70" i="10"/>
  <c r="AG88" i="10" s="1"/>
  <c r="N88" i="10" s="1"/>
  <c r="N52" i="10" s="1"/>
  <c r="AE70" i="10"/>
  <c r="AE88" i="10" s="1"/>
  <c r="L88" i="10" s="1"/>
  <c r="L52" i="10" s="1"/>
  <c r="W70" i="10"/>
  <c r="W88" i="10" s="1"/>
  <c r="D88" i="10" s="1"/>
  <c r="D52" i="10" s="1"/>
  <c r="X59" i="10"/>
  <c r="X41" i="10"/>
  <c r="X23" i="10"/>
  <c r="X5" i="10" s="1"/>
  <c r="E5" i="10" s="1"/>
  <c r="R30" i="10"/>
  <c r="J28" i="10"/>
  <c r="M32" i="10"/>
  <c r="O35" i="10"/>
  <c r="AD58" i="10"/>
  <c r="AD40" i="10"/>
  <c r="AD22" i="10"/>
  <c r="AD4" i="10" s="1"/>
  <c r="K4" i="10" s="1"/>
  <c r="X69" i="10"/>
  <c r="X51" i="10"/>
  <c r="X33" i="10"/>
  <c r="X15" i="10" s="1"/>
  <c r="E15" i="10" s="1"/>
  <c r="F31" i="10"/>
  <c r="AC59" i="10"/>
  <c r="AC41" i="10"/>
  <c r="AC23" i="10"/>
  <c r="AC5" i="10" s="1"/>
  <c r="J5" i="10" s="1"/>
  <c r="AC68" i="10"/>
  <c r="AC50" i="10"/>
  <c r="AC32" i="10"/>
  <c r="AC14" i="10" s="1"/>
  <c r="J14" i="10" s="1"/>
  <c r="H35" i="10"/>
  <c r="AD68" i="10"/>
  <c r="AD50" i="10"/>
  <c r="AD32" i="10"/>
  <c r="AD14" i="10" s="1"/>
  <c r="K14" i="10" s="1"/>
  <c r="K23" i="10"/>
  <c r="G28" i="10"/>
  <c r="AK61" i="10"/>
  <c r="AK43" i="10"/>
  <c r="AK25" i="10"/>
  <c r="AK7" i="10" s="1"/>
  <c r="R7" i="10" s="1"/>
  <c r="AL62" i="10"/>
  <c r="AL80" i="10" s="1"/>
  <c r="S80" i="10" s="1"/>
  <c r="S44" i="10" s="1"/>
  <c r="AB62" i="10"/>
  <c r="AB80" i="10" s="1"/>
  <c r="I80" i="10" s="1"/>
  <c r="I44" i="10" s="1"/>
  <c r="AG62" i="10"/>
  <c r="AG80" i="10" s="1"/>
  <c r="N80" i="10" s="1"/>
  <c r="N44" i="10" s="1"/>
  <c r="AE62" i="10"/>
  <c r="AE80" i="10" s="1"/>
  <c r="L80" i="10" s="1"/>
  <c r="L44" i="10" s="1"/>
  <c r="W62" i="10"/>
  <c r="W80" i="10" s="1"/>
  <c r="D80" i="10" s="1"/>
  <c r="D44" i="10" s="1"/>
  <c r="G34" i="10"/>
  <c r="AC69" i="10"/>
  <c r="AC51" i="10"/>
  <c r="AC33" i="10"/>
  <c r="AC15" i="10" s="1"/>
  <c r="J15" i="10" s="1"/>
  <c r="Z69" i="10"/>
  <c r="Z51" i="10"/>
  <c r="Z33" i="10"/>
  <c r="Z15" i="10" s="1"/>
  <c r="G15" i="10" s="1"/>
  <c r="E32" i="10"/>
  <c r="J27" i="10"/>
  <c r="AH59" i="10"/>
  <c r="AH41" i="10"/>
  <c r="AH23" i="10"/>
  <c r="AH5" i="10" s="1"/>
  <c r="O5" i="10" s="1"/>
  <c r="M35" i="10"/>
  <c r="E31" i="10"/>
  <c r="AE65" i="10"/>
  <c r="AE83" i="10" s="1"/>
  <c r="L83" i="10" s="1"/>
  <c r="L47" i="10" s="1"/>
  <c r="W65" i="10"/>
  <c r="W83" i="10" s="1"/>
  <c r="D83" i="10" s="1"/>
  <c r="D47" i="10" s="1"/>
  <c r="AL65" i="10"/>
  <c r="AL83" i="10" s="1"/>
  <c r="S83" i="10" s="1"/>
  <c r="S47" i="10" s="1"/>
  <c r="AB65" i="10"/>
  <c r="AB83" i="10" s="1"/>
  <c r="I83" i="10" s="1"/>
  <c r="I47" i="10" s="1"/>
  <c r="AG65" i="10"/>
  <c r="AG83" i="10" s="1"/>
  <c r="M22" i="10"/>
  <c r="AC57" i="10"/>
  <c r="AC39" i="10"/>
  <c r="AC21" i="10"/>
  <c r="AC3" i="10" s="1"/>
  <c r="J3" i="10" s="1"/>
  <c r="K27" i="10"/>
  <c r="AK53" i="10"/>
  <c r="AK71" i="10"/>
  <c r="AK35" i="10"/>
  <c r="AK17" i="10" s="1"/>
  <c r="R17" i="10" s="1"/>
  <c r="K30" i="10"/>
  <c r="J35" i="10"/>
  <c r="F35" i="10"/>
  <c r="AK59" i="10"/>
  <c r="AK41" i="10"/>
  <c r="AK23" i="10"/>
  <c r="AK5" i="10" s="1"/>
  <c r="R5" i="10" s="1"/>
  <c r="Z41" i="10"/>
  <c r="Z59" i="10"/>
  <c r="Z23" i="10"/>
  <c r="Z5" i="10" s="1"/>
  <c r="G5" i="10" s="1"/>
  <c r="AK58" i="10"/>
  <c r="AK22" i="10"/>
  <c r="AK4" i="10" s="1"/>
  <c r="R4" i="10" s="1"/>
  <c r="AK40" i="10"/>
  <c r="P25" i="10"/>
  <c r="AL66" i="10"/>
  <c r="AL84" i="10" s="1"/>
  <c r="S84" i="10" s="1"/>
  <c r="S48" i="10" s="1"/>
  <c r="W66" i="10"/>
  <c r="W84" i="10" s="1"/>
  <c r="D84" i="10" s="1"/>
  <c r="D48" i="10" s="1"/>
  <c r="AG66" i="10"/>
  <c r="AG84" i="10" s="1"/>
  <c r="N84" i="10" s="1"/>
  <c r="N48" i="10" s="1"/>
  <c r="AE66" i="10"/>
  <c r="AE84" i="10" s="1"/>
  <c r="L84" i="10" s="1"/>
  <c r="L48" i="10" s="1"/>
  <c r="AB66" i="10"/>
  <c r="AB84" i="10" s="1"/>
  <c r="I84" i="10" s="1"/>
  <c r="I48" i="10" s="1"/>
  <c r="AH69" i="10"/>
  <c r="AH51" i="10"/>
  <c r="AH33" i="10"/>
  <c r="AH15" i="10" s="1"/>
  <c r="O15" i="10" s="1"/>
  <c r="E35" i="10"/>
  <c r="AD57" i="10"/>
  <c r="AD39" i="10"/>
  <c r="AD21" i="10"/>
  <c r="AD3" i="10" s="1"/>
  <c r="K3" i="10" s="1"/>
  <c r="AE60" i="10"/>
  <c r="AE78" i="10" s="1"/>
  <c r="L78" i="10" s="1"/>
  <c r="L42" i="10" s="1"/>
  <c r="W60" i="10"/>
  <c r="W78" i="10" s="1"/>
  <c r="D78" i="10" s="1"/>
  <c r="D42" i="10" s="1"/>
  <c r="AL60" i="10"/>
  <c r="AL78" i="10" s="1"/>
  <c r="S78" i="10" s="1"/>
  <c r="S42" i="10" s="1"/>
  <c r="AB60" i="10"/>
  <c r="AB78" i="10" s="1"/>
  <c r="I78" i="10" s="1"/>
  <c r="I42" i="10" s="1"/>
  <c r="AG60" i="10"/>
  <c r="AG78" i="10" s="1"/>
  <c r="N78" i="10" s="1"/>
  <c r="N42" i="10" s="1"/>
  <c r="AK57" i="10"/>
  <c r="AK39" i="10"/>
  <c r="AK21" i="10"/>
  <c r="AK3" i="10" s="1"/>
  <c r="R3" i="10" s="1"/>
  <c r="AC67" i="10"/>
  <c r="AC49" i="10"/>
  <c r="AC31" i="10"/>
  <c r="AC13" i="10" s="1"/>
  <c r="J13" i="10" s="1"/>
  <c r="G25" i="10"/>
  <c r="K24" i="10"/>
  <c r="AF59" i="10"/>
  <c r="AF41" i="10"/>
  <c r="AF23" i="10"/>
  <c r="AF5" i="10" s="1"/>
  <c r="M5" i="10" s="1"/>
  <c r="AK69" i="10"/>
  <c r="AK51" i="10"/>
  <c r="AK33" i="10"/>
  <c r="AK15" i="10" s="1"/>
  <c r="R15" i="10" s="1"/>
  <c r="AK68" i="10"/>
  <c r="AK50" i="10"/>
  <c r="AK32" i="10"/>
  <c r="AK14" i="10" s="1"/>
  <c r="R14" i="10" s="1"/>
  <c r="AD67" i="10"/>
  <c r="AD49" i="10"/>
  <c r="AD31" i="10"/>
  <c r="AD13" i="10" s="1"/>
  <c r="K13" i="10" s="1"/>
  <c r="P35" i="10"/>
  <c r="J25" i="10"/>
  <c r="AF69" i="10"/>
  <c r="AF51" i="10"/>
  <c r="AF33" i="10"/>
  <c r="AF15" i="10" s="1"/>
  <c r="M15" i="10" s="1"/>
  <c r="AD61" i="10"/>
  <c r="AD43" i="10"/>
  <c r="AD25" i="10"/>
  <c r="AD7" i="10" s="1"/>
  <c r="K7" i="10" s="1"/>
  <c r="R27" i="10"/>
  <c r="AB44" i="10" l="1"/>
  <c r="AB26" i="10"/>
  <c r="AE47" i="10"/>
  <c r="AE29" i="10"/>
  <c r="AL44" i="10"/>
  <c r="AL26" i="10"/>
  <c r="AL8" i="10"/>
  <c r="S8" i="10" s="1"/>
  <c r="J23" i="10"/>
  <c r="E33" i="10"/>
  <c r="AG24" i="10"/>
  <c r="AG42" i="10"/>
  <c r="AB48" i="10"/>
  <c r="AB30" i="10"/>
  <c r="AL52" i="10"/>
  <c r="AL16" i="10"/>
  <c r="S16" i="10" s="1"/>
  <c r="AL34" i="10"/>
  <c r="R32" i="10"/>
  <c r="O23" i="10"/>
  <c r="AG52" i="10"/>
  <c r="AG34" i="10"/>
  <c r="M23" i="10"/>
  <c r="J31" i="10"/>
  <c r="AB42" i="10"/>
  <c r="AB24" i="10"/>
  <c r="AE48" i="10"/>
  <c r="AE30" i="10"/>
  <c r="R22" i="10"/>
  <c r="AB71" i="10"/>
  <c r="AB89" i="10" s="1"/>
  <c r="I89" i="10" s="1"/>
  <c r="I53" i="10" s="1"/>
  <c r="AG71" i="10"/>
  <c r="AG89" i="10" s="1"/>
  <c r="N89" i="10" s="1"/>
  <c r="N53" i="10" s="1"/>
  <c r="W71" i="10"/>
  <c r="W89" i="10" s="1"/>
  <c r="D89" i="10" s="1"/>
  <c r="D53" i="10" s="1"/>
  <c r="AL71" i="10"/>
  <c r="AL89" i="10" s="1"/>
  <c r="S89" i="10" s="1"/>
  <c r="S53" i="10" s="1"/>
  <c r="AE71" i="10"/>
  <c r="AE89" i="10" s="1"/>
  <c r="L89" i="10" s="1"/>
  <c r="L53" i="10" s="1"/>
  <c r="J32" i="10"/>
  <c r="R33" i="10"/>
  <c r="AG30" i="10"/>
  <c r="AG48" i="10"/>
  <c r="G33" i="10"/>
  <c r="M33" i="10"/>
  <c r="W24" i="10"/>
  <c r="W42" i="10"/>
  <c r="W6" i="10"/>
  <c r="D6" i="10" s="1"/>
  <c r="AG47" i="10"/>
  <c r="AG29" i="10"/>
  <c r="K22" i="10"/>
  <c r="E23" i="10"/>
  <c r="J22" i="10"/>
  <c r="K31" i="10"/>
  <c r="AL42" i="10"/>
  <c r="AL24" i="10"/>
  <c r="AL6" i="10"/>
  <c r="S6" i="10" s="1"/>
  <c r="R23" i="10"/>
  <c r="R25" i="10"/>
  <c r="K25" i="10"/>
  <c r="R21" i="10"/>
  <c r="AE24" i="10"/>
  <c r="AE42" i="10"/>
  <c r="AL48" i="10"/>
  <c r="AL12" i="10"/>
  <c r="S12" i="10" s="1"/>
  <c r="AL30" i="10"/>
  <c r="G23" i="10"/>
  <c r="J21" i="10"/>
  <c r="AB29" i="10"/>
  <c r="AB47" i="10"/>
  <c r="AB63" i="10"/>
  <c r="AB81" i="10" s="1"/>
  <c r="I81" i="10" s="1"/>
  <c r="I45" i="10" s="1"/>
  <c r="AG63" i="10"/>
  <c r="AG81" i="10" s="1"/>
  <c r="N81" i="10" s="1"/>
  <c r="N45" i="10" s="1"/>
  <c r="AL63" i="10"/>
  <c r="AL81" i="10" s="1"/>
  <c r="S81" i="10" s="1"/>
  <c r="S45" i="10" s="1"/>
  <c r="AE63" i="10"/>
  <c r="AE81" i="10" s="1"/>
  <c r="L81" i="10" s="1"/>
  <c r="L45" i="10" s="1"/>
  <c r="W63" i="10"/>
  <c r="W81" i="10" s="1"/>
  <c r="D81" i="10" s="1"/>
  <c r="D45" i="10" s="1"/>
  <c r="J33" i="10"/>
  <c r="AE44" i="10"/>
  <c r="AE26" i="10"/>
  <c r="AB64" i="10"/>
  <c r="AB82" i="10" s="1"/>
  <c r="I82" i="10" s="1"/>
  <c r="I46" i="10" s="1"/>
  <c r="AG64" i="10"/>
  <c r="AG82" i="10" s="1"/>
  <c r="N82" i="10" s="1"/>
  <c r="N46" i="10" s="1"/>
  <c r="AE64" i="10"/>
  <c r="AE82" i="10" s="1"/>
  <c r="L82" i="10" s="1"/>
  <c r="L46" i="10" s="1"/>
  <c r="W64" i="10"/>
  <c r="W82" i="10" s="1"/>
  <c r="D82" i="10" s="1"/>
  <c r="D46" i="10" s="1"/>
  <c r="AL64" i="10"/>
  <c r="AL82" i="10" s="1"/>
  <c r="S82" i="10" s="1"/>
  <c r="S46" i="10" s="1"/>
  <c r="W52" i="10"/>
  <c r="W34" i="10"/>
  <c r="W16" i="10"/>
  <c r="D16" i="10" s="1"/>
  <c r="K35" i="10"/>
  <c r="K32" i="10"/>
  <c r="W48" i="10"/>
  <c r="W30" i="10"/>
  <c r="W12" i="10"/>
  <c r="D12" i="10" s="1"/>
  <c r="W44" i="10"/>
  <c r="W26" i="10"/>
  <c r="W8" i="10"/>
  <c r="D8" i="10" s="1"/>
  <c r="K21" i="10"/>
  <c r="R35" i="10"/>
  <c r="AL47" i="10"/>
  <c r="AL29" i="10"/>
  <c r="AL11" i="10"/>
  <c r="S11" i="10" s="1"/>
  <c r="AG44" i="10"/>
  <c r="AG26" i="10"/>
  <c r="AE52" i="10"/>
  <c r="AE34" i="10"/>
  <c r="AE61" i="10"/>
  <c r="AE79" i="10" s="1"/>
  <c r="L79" i="10" s="1"/>
  <c r="L43" i="10" s="1"/>
  <c r="W61" i="10"/>
  <c r="W79" i="10" s="1"/>
  <c r="D79" i="10" s="1"/>
  <c r="D43" i="10" s="1"/>
  <c r="AL61" i="10"/>
  <c r="AL79" i="10" s="1"/>
  <c r="S79" i="10" s="1"/>
  <c r="S43" i="10" s="1"/>
  <c r="AB61" i="10"/>
  <c r="AB79" i="10" s="1"/>
  <c r="I79" i="10" s="1"/>
  <c r="I43" i="10" s="1"/>
  <c r="AG61" i="10"/>
  <c r="AG79" i="10" s="1"/>
  <c r="N79" i="10" s="1"/>
  <c r="N43" i="10" s="1"/>
  <c r="O33" i="10"/>
  <c r="R31" i="10"/>
  <c r="W47" i="10"/>
  <c r="W29" i="10"/>
  <c r="W11" i="10"/>
  <c r="D11" i="10" s="1"/>
  <c r="AB52" i="10"/>
  <c r="AB34" i="10"/>
  <c r="AE16" i="10" l="1"/>
  <c r="L16" i="10" s="1"/>
  <c r="L34" i="10"/>
  <c r="AG45" i="10"/>
  <c r="AG27" i="10"/>
  <c r="L24" i="10"/>
  <c r="AE6" i="10"/>
  <c r="L6" i="10" s="1"/>
  <c r="S29" i="10"/>
  <c r="AL28" i="10"/>
  <c r="AL46" i="10"/>
  <c r="AL10" i="10"/>
  <c r="S10" i="10" s="1"/>
  <c r="AE68" i="10"/>
  <c r="AE86" i="10" s="1"/>
  <c r="L86" i="10" s="1"/>
  <c r="L50" i="10" s="1"/>
  <c r="W68" i="10"/>
  <c r="W86" i="10" s="1"/>
  <c r="D86" i="10" s="1"/>
  <c r="D50" i="10" s="1"/>
  <c r="AL68" i="10"/>
  <c r="AL86" i="10" s="1"/>
  <c r="S86" i="10" s="1"/>
  <c r="S50" i="10" s="1"/>
  <c r="AB68" i="10"/>
  <c r="AB86" i="10" s="1"/>
  <c r="I86" i="10" s="1"/>
  <c r="I50" i="10" s="1"/>
  <c r="AG68" i="10"/>
  <c r="AG86" i="10" s="1"/>
  <c r="N86" i="10" s="1"/>
  <c r="N50" i="10" s="1"/>
  <c r="D34" i="10"/>
  <c r="AB45" i="10"/>
  <c r="AB27" i="10"/>
  <c r="S24" i="10"/>
  <c r="N24" i="10"/>
  <c r="AG6" i="10"/>
  <c r="N6" i="10" s="1"/>
  <c r="D29" i="10"/>
  <c r="AG25" i="10"/>
  <c r="AG43" i="10"/>
  <c r="N26" i="10"/>
  <c r="AG8" i="10"/>
  <c r="N8" i="10" s="1"/>
  <c r="D26" i="10"/>
  <c r="W46" i="10"/>
  <c r="W28" i="10"/>
  <c r="W10" i="10"/>
  <c r="D10" i="10" s="1"/>
  <c r="D24" i="10"/>
  <c r="AE53" i="10"/>
  <c r="AE35" i="10"/>
  <c r="L30" i="10"/>
  <c r="AE12" i="10"/>
  <c r="L12" i="10" s="1"/>
  <c r="AG67" i="10"/>
  <c r="AG85" i="10" s="1"/>
  <c r="N85" i="10" s="1"/>
  <c r="N49" i="10" s="1"/>
  <c r="AE67" i="10"/>
  <c r="AE85" i="10" s="1"/>
  <c r="L85" i="10" s="1"/>
  <c r="L49" i="10" s="1"/>
  <c r="W67" i="10"/>
  <c r="W85" i="10" s="1"/>
  <c r="D85" i="10" s="1"/>
  <c r="D49" i="10" s="1"/>
  <c r="AL67" i="10"/>
  <c r="AL85" i="10" s="1"/>
  <c r="S85" i="10" s="1"/>
  <c r="S49" i="10" s="1"/>
  <c r="AB67" i="10"/>
  <c r="AB85" i="10" s="1"/>
  <c r="I85" i="10" s="1"/>
  <c r="I49" i="10" s="1"/>
  <c r="S26" i="10"/>
  <c r="AE69" i="10"/>
  <c r="AE87" i="10" s="1"/>
  <c r="L87" i="10" s="1"/>
  <c r="L51" i="10" s="1"/>
  <c r="W69" i="10"/>
  <c r="W87" i="10" s="1"/>
  <c r="D87" i="10" s="1"/>
  <c r="D51" i="10" s="1"/>
  <c r="AL69" i="10"/>
  <c r="AL87" i="10" s="1"/>
  <c r="S87" i="10" s="1"/>
  <c r="S51" i="10" s="1"/>
  <c r="AB69" i="10"/>
  <c r="AB87" i="10" s="1"/>
  <c r="I87" i="10" s="1"/>
  <c r="I51" i="10" s="1"/>
  <c r="AG69" i="10"/>
  <c r="AG87" i="10" s="1"/>
  <c r="N87" i="10" s="1"/>
  <c r="N51" i="10" s="1"/>
  <c r="L29" i="10"/>
  <c r="AE11" i="10"/>
  <c r="L11" i="10" s="1"/>
  <c r="AB43" i="10"/>
  <c r="AB25" i="10"/>
  <c r="AE46" i="10"/>
  <c r="AE28" i="10"/>
  <c r="I29" i="10"/>
  <c r="AB11" i="10"/>
  <c r="I11" i="10" s="1"/>
  <c r="AL53" i="10"/>
  <c r="AL35" i="10"/>
  <c r="AL17" i="10"/>
  <c r="S17" i="10" s="1"/>
  <c r="AB12" i="10"/>
  <c r="I12" i="10" s="1"/>
  <c r="I30" i="10"/>
  <c r="W45" i="10"/>
  <c r="W27" i="10"/>
  <c r="W9" i="10"/>
  <c r="D9" i="10" s="1"/>
  <c r="W43" i="10"/>
  <c r="W25" i="10"/>
  <c r="W7" i="10"/>
  <c r="D7" i="10" s="1"/>
  <c r="AB46" i="10"/>
  <c r="AB28" i="10"/>
  <c r="AE45" i="10"/>
  <c r="AE27" i="10"/>
  <c r="S30" i="10"/>
  <c r="N29" i="10"/>
  <c r="AG11" i="10"/>
  <c r="N11" i="10" s="1"/>
  <c r="AG53" i="10"/>
  <c r="AG35" i="10"/>
  <c r="AB6" i="10"/>
  <c r="I6" i="10" s="1"/>
  <c r="I24" i="10"/>
  <c r="N30" i="10"/>
  <c r="AG12" i="10"/>
  <c r="N12" i="10" s="1"/>
  <c r="AL43" i="10"/>
  <c r="AL7" i="10"/>
  <c r="S7" i="10" s="1"/>
  <c r="AL25" i="10"/>
  <c r="AG46" i="10"/>
  <c r="AG28" i="10"/>
  <c r="W53" i="10"/>
  <c r="W35" i="10"/>
  <c r="W17" i="10"/>
  <c r="D17" i="10" s="1"/>
  <c r="AB16" i="10"/>
  <c r="I16" i="10" s="1"/>
  <c r="I34" i="10"/>
  <c r="AE43" i="10"/>
  <c r="AE25" i="10"/>
  <c r="D30" i="10"/>
  <c r="L26" i="10"/>
  <c r="AE8" i="10"/>
  <c r="L8" i="10" s="1"/>
  <c r="AL27" i="10"/>
  <c r="AL9" i="10"/>
  <c r="S9" i="10" s="1"/>
  <c r="AL45" i="10"/>
  <c r="AG57" i="10"/>
  <c r="AG75" i="10" s="1"/>
  <c r="N75" i="10" s="1"/>
  <c r="N39" i="10" s="1"/>
  <c r="AE57" i="10"/>
  <c r="AE75" i="10" s="1"/>
  <c r="L75" i="10" s="1"/>
  <c r="L39" i="10" s="1"/>
  <c r="W57" i="10"/>
  <c r="W75" i="10" s="1"/>
  <c r="D75" i="10" s="1"/>
  <c r="D39" i="10" s="1"/>
  <c r="AL57" i="10"/>
  <c r="AL75" i="10" s="1"/>
  <c r="S75" i="10" s="1"/>
  <c r="S39" i="10" s="1"/>
  <c r="AB57" i="10"/>
  <c r="AB75" i="10" s="1"/>
  <c r="I75" i="10" s="1"/>
  <c r="I39" i="10" s="1"/>
  <c r="AG58" i="10"/>
  <c r="AG76" i="10" s="1"/>
  <c r="N76" i="10" s="1"/>
  <c r="N40" i="10" s="1"/>
  <c r="AE58" i="10"/>
  <c r="AE76" i="10" s="1"/>
  <c r="L76" i="10" s="1"/>
  <c r="L40" i="10" s="1"/>
  <c r="W58" i="10"/>
  <c r="W76" i="10" s="1"/>
  <c r="D76" i="10" s="1"/>
  <c r="D40" i="10" s="1"/>
  <c r="AL58" i="10"/>
  <c r="AL76" i="10" s="1"/>
  <c r="S76" i="10" s="1"/>
  <c r="S40" i="10" s="1"/>
  <c r="AB58" i="10"/>
  <c r="AB76" i="10" s="1"/>
  <c r="I76" i="10" s="1"/>
  <c r="I40" i="10" s="1"/>
  <c r="AB53" i="10"/>
  <c r="AB35" i="10"/>
  <c r="AG16" i="10"/>
  <c r="N16" i="10" s="1"/>
  <c r="N34" i="10"/>
  <c r="AG59" i="10"/>
  <c r="AG77" i="10" s="1"/>
  <c r="N77" i="10" s="1"/>
  <c r="N41" i="10" s="1"/>
  <c r="AE59" i="10"/>
  <c r="AE77" i="10" s="1"/>
  <c r="L77" i="10" s="1"/>
  <c r="L41" i="10" s="1"/>
  <c r="W59" i="10"/>
  <c r="W77" i="10" s="1"/>
  <c r="D77" i="10" s="1"/>
  <c r="D41" i="10" s="1"/>
  <c r="AL59" i="10"/>
  <c r="AL77" i="10" s="1"/>
  <c r="S77" i="10" s="1"/>
  <c r="S41" i="10" s="1"/>
  <c r="AB59" i="10"/>
  <c r="AB77" i="10" s="1"/>
  <c r="I77" i="10" s="1"/>
  <c r="I41" i="10" s="1"/>
  <c r="I26" i="10"/>
  <c r="AB8" i="10"/>
  <c r="I8" i="10" s="1"/>
  <c r="S34" i="10"/>
  <c r="AB23" i="10" l="1"/>
  <c r="AB41" i="10"/>
  <c r="AB17" i="10"/>
  <c r="I17" i="10" s="1"/>
  <c r="I35" i="10"/>
  <c r="AL39" i="10"/>
  <c r="AL3" i="10"/>
  <c r="S3" i="10" s="1"/>
  <c r="AL21" i="10"/>
  <c r="S25" i="10"/>
  <c r="AG17" i="10"/>
  <c r="N17" i="10" s="1"/>
  <c r="N35" i="10"/>
  <c r="D25" i="10"/>
  <c r="W51" i="10"/>
  <c r="W15" i="10"/>
  <c r="D15" i="10" s="1"/>
  <c r="W33" i="10"/>
  <c r="AG49" i="10"/>
  <c r="AG31" i="10"/>
  <c r="D28" i="10"/>
  <c r="AL50" i="10"/>
  <c r="AL14" i="10"/>
  <c r="S14" i="10" s="1"/>
  <c r="AL32" i="10"/>
  <c r="AL41" i="10"/>
  <c r="AL23" i="10"/>
  <c r="AL5" i="10"/>
  <c r="S5" i="10" s="1"/>
  <c r="W39" i="10"/>
  <c r="W21" i="10"/>
  <c r="W3" i="10"/>
  <c r="D3" i="10" s="1"/>
  <c r="I25" i="10"/>
  <c r="AB7" i="10"/>
  <c r="I7" i="10" s="1"/>
  <c r="AE51" i="10"/>
  <c r="AE33" i="10"/>
  <c r="N25" i="10"/>
  <c r="AG7" i="10"/>
  <c r="N7" i="10" s="1"/>
  <c r="I27" i="10"/>
  <c r="AB9" i="10"/>
  <c r="I9" i="10" s="1"/>
  <c r="W32" i="10"/>
  <c r="W50" i="10"/>
  <c r="W14" i="10"/>
  <c r="D14" i="10" s="1"/>
  <c r="W41" i="10"/>
  <c r="W23" i="10"/>
  <c r="W5" i="10"/>
  <c r="D5" i="10" s="1"/>
  <c r="AB40" i="10"/>
  <c r="AB22" i="10"/>
  <c r="AE39" i="10"/>
  <c r="AE21" i="10"/>
  <c r="AE50" i="10"/>
  <c r="AE32" i="10"/>
  <c r="AE41" i="10"/>
  <c r="AE23" i="10"/>
  <c r="AL40" i="10"/>
  <c r="AL22" i="10"/>
  <c r="AL4" i="10"/>
  <c r="S4" i="10" s="1"/>
  <c r="AG39" i="10"/>
  <c r="AG21" i="10"/>
  <c r="I28" i="10"/>
  <c r="AB10" i="10"/>
  <c r="I10" i="10" s="1"/>
  <c r="L35" i="10"/>
  <c r="AE17" i="10"/>
  <c r="L17" i="10" s="1"/>
  <c r="S28" i="10"/>
  <c r="AG9" i="10"/>
  <c r="N9" i="10" s="1"/>
  <c r="N27" i="10"/>
  <c r="AG41" i="10"/>
  <c r="AG23" i="10"/>
  <c r="W40" i="10"/>
  <c r="W4" i="10"/>
  <c r="D4" i="10" s="1"/>
  <c r="W22" i="10"/>
  <c r="D35" i="10"/>
  <c r="D27" i="10"/>
  <c r="AB49" i="10"/>
  <c r="AB31" i="10"/>
  <c r="L25" i="10"/>
  <c r="AE7" i="10"/>
  <c r="L7" i="10" s="1"/>
  <c r="AE40" i="10"/>
  <c r="AE22" i="10"/>
  <c r="AG51" i="10"/>
  <c r="AG33" i="10"/>
  <c r="AL49" i="10"/>
  <c r="AL13" i="10"/>
  <c r="S13" i="10" s="1"/>
  <c r="AL31" i="10"/>
  <c r="AG40" i="10"/>
  <c r="AG22" i="10"/>
  <c r="N28" i="10"/>
  <c r="AG10" i="10"/>
  <c r="N10" i="10" s="1"/>
  <c r="L28" i="10"/>
  <c r="AE10" i="10"/>
  <c r="L10" i="10" s="1"/>
  <c r="AB51" i="10"/>
  <c r="AB33" i="10"/>
  <c r="W49" i="10"/>
  <c r="W31" i="10"/>
  <c r="W13" i="10"/>
  <c r="D13" i="10" s="1"/>
  <c r="AG50" i="10"/>
  <c r="AG32" i="10"/>
  <c r="AB39" i="10"/>
  <c r="AB21" i="10"/>
  <c r="S27" i="10"/>
  <c r="L27" i="10"/>
  <c r="AE9" i="10"/>
  <c r="L9" i="10" s="1"/>
  <c r="S35" i="10"/>
  <c r="AL51" i="10"/>
  <c r="AL15" i="10"/>
  <c r="S15" i="10" s="1"/>
  <c r="AL33" i="10"/>
  <c r="AE49" i="10"/>
  <c r="AE31" i="10"/>
  <c r="AB50" i="10"/>
  <c r="AB32" i="10"/>
  <c r="N23" i="10" l="1"/>
  <c r="AG5" i="10"/>
  <c r="N5" i="10" s="1"/>
  <c r="S22" i="10"/>
  <c r="L23" i="10"/>
  <c r="AE5" i="10"/>
  <c r="L5" i="10" s="1"/>
  <c r="S21" i="10"/>
  <c r="S33" i="10"/>
  <c r="AB4" i="10"/>
  <c r="I4" i="10" s="1"/>
  <c r="I22" i="10"/>
  <c r="S23" i="10"/>
  <c r="D33" i="10"/>
  <c r="AE3" i="10"/>
  <c r="L3" i="10" s="1"/>
  <c r="L21" i="10"/>
  <c r="AE15" i="10"/>
  <c r="L15" i="10" s="1"/>
  <c r="L33" i="10"/>
  <c r="AG3" i="10"/>
  <c r="N3" i="10" s="1"/>
  <c r="N21" i="10"/>
  <c r="S31" i="10"/>
  <c r="D23" i="10"/>
  <c r="AB5" i="10"/>
  <c r="I5" i="10" s="1"/>
  <c r="I23" i="10"/>
  <c r="AB14" i="10"/>
  <c r="I14" i="10" s="1"/>
  <c r="I32" i="10"/>
  <c r="AG15" i="10"/>
  <c r="N15" i="10" s="1"/>
  <c r="N33" i="10"/>
  <c r="AB13" i="10"/>
  <c r="I13" i="10" s="1"/>
  <c r="I31" i="10"/>
  <c r="L32" i="10"/>
  <c r="AE14" i="10"/>
  <c r="L14" i="10" s="1"/>
  <c r="D32" i="10"/>
  <c r="N31" i="10"/>
  <c r="AG13" i="10"/>
  <c r="N13" i="10" s="1"/>
  <c r="AB3" i="10"/>
  <c r="I3" i="10" s="1"/>
  <c r="I21" i="10"/>
  <c r="D31" i="10"/>
  <c r="AG4" i="10"/>
  <c r="N4" i="10" s="1"/>
  <c r="N22" i="10"/>
  <c r="D22" i="10"/>
  <c r="D21" i="10"/>
  <c r="S32" i="10"/>
  <c r="L31" i="10"/>
  <c r="AE13" i="10"/>
  <c r="L13" i="10" s="1"/>
  <c r="N32" i="10"/>
  <c r="AG14" i="10"/>
  <c r="N14" i="10" s="1"/>
  <c r="AB15" i="10"/>
  <c r="I15" i="10" s="1"/>
  <c r="I33" i="10"/>
  <c r="AE4" i="10"/>
  <c r="L4" i="10" s="1"/>
  <c r="L22" i="10"/>
  <c r="E176" i="9" l="1"/>
  <c r="F176" i="9"/>
  <c r="G176" i="9"/>
  <c r="H176" i="9"/>
  <c r="K176" i="9"/>
  <c r="L176" i="9"/>
  <c r="M176" i="9"/>
  <c r="P176" i="9"/>
  <c r="Q176" i="9"/>
  <c r="R176" i="9"/>
  <c r="U176" i="9"/>
  <c r="V176" i="9"/>
  <c r="W176" i="9"/>
  <c r="Y176" i="9"/>
  <c r="Z176" i="9"/>
  <c r="AA176" i="9"/>
  <c r="AB176" i="9"/>
  <c r="E177" i="9"/>
  <c r="F177" i="9"/>
  <c r="G177" i="9"/>
  <c r="H177" i="9"/>
  <c r="K177" i="9"/>
  <c r="L177" i="9"/>
  <c r="M177" i="9"/>
  <c r="P177" i="9"/>
  <c r="Q177" i="9"/>
  <c r="R177" i="9"/>
  <c r="U177" i="9"/>
  <c r="V177" i="9"/>
  <c r="W177" i="9"/>
  <c r="Y177" i="9"/>
  <c r="Z177" i="9"/>
  <c r="AA177" i="9"/>
  <c r="AB177" i="9"/>
  <c r="E178" i="9"/>
  <c r="F178" i="9"/>
  <c r="G178" i="9"/>
  <c r="H178" i="9"/>
  <c r="K178" i="9"/>
  <c r="L178" i="9"/>
  <c r="M178" i="9"/>
  <c r="P178" i="9"/>
  <c r="Q178" i="9"/>
  <c r="R178" i="9"/>
  <c r="U178" i="9"/>
  <c r="V178" i="9"/>
  <c r="W178" i="9"/>
  <c r="Y178" i="9"/>
  <c r="Z178" i="9"/>
  <c r="AA178" i="9"/>
  <c r="AB178" i="9"/>
  <c r="E179" i="9"/>
  <c r="F179" i="9"/>
  <c r="G179" i="9"/>
  <c r="H179" i="9"/>
  <c r="K179" i="9"/>
  <c r="L179" i="9"/>
  <c r="M179" i="9"/>
  <c r="P179" i="9"/>
  <c r="Q179" i="9"/>
  <c r="R179" i="9"/>
  <c r="U179" i="9"/>
  <c r="V179" i="9"/>
  <c r="W179" i="9"/>
  <c r="Y179" i="9"/>
  <c r="Z179" i="9"/>
  <c r="AA179" i="9"/>
  <c r="AB179" i="9"/>
  <c r="F180" i="9"/>
  <c r="G180" i="9"/>
  <c r="H180" i="9"/>
  <c r="K180" i="9"/>
  <c r="L180" i="9"/>
  <c r="M180" i="9"/>
  <c r="P180" i="9"/>
  <c r="Q180" i="9"/>
  <c r="R180" i="9"/>
  <c r="U180" i="9"/>
  <c r="V180" i="9"/>
  <c r="W180" i="9"/>
  <c r="Y180" i="9"/>
  <c r="Z180" i="9"/>
  <c r="AA180" i="9"/>
  <c r="AB180" i="9"/>
  <c r="E181" i="9"/>
  <c r="F181" i="9"/>
  <c r="G181" i="9"/>
  <c r="H181" i="9"/>
  <c r="K181" i="9"/>
  <c r="L181" i="9"/>
  <c r="M181" i="9"/>
  <c r="P181" i="9"/>
  <c r="Q181" i="9"/>
  <c r="R181" i="9"/>
  <c r="U181" i="9"/>
  <c r="V181" i="9"/>
  <c r="W181" i="9"/>
  <c r="Y181" i="9"/>
  <c r="Z181" i="9"/>
  <c r="AA181" i="9"/>
  <c r="AB181" i="9"/>
  <c r="E182" i="9"/>
  <c r="F182" i="9"/>
  <c r="G182" i="9"/>
  <c r="H182" i="9"/>
  <c r="K182" i="9"/>
  <c r="L182" i="9"/>
  <c r="M182" i="9"/>
  <c r="P182" i="9"/>
  <c r="Q182" i="9"/>
  <c r="R182" i="9"/>
  <c r="U182" i="9"/>
  <c r="V182" i="9"/>
  <c r="W182" i="9"/>
  <c r="Y182" i="9"/>
  <c r="Z182" i="9"/>
  <c r="AA182" i="9"/>
  <c r="AB182" i="9"/>
  <c r="F183" i="9"/>
  <c r="G183" i="9"/>
  <c r="H183" i="9"/>
  <c r="K183" i="9"/>
  <c r="L183" i="9"/>
  <c r="M183" i="9"/>
  <c r="P183" i="9"/>
  <c r="Q183" i="9"/>
  <c r="R183" i="9"/>
  <c r="U183" i="9"/>
  <c r="V183" i="9"/>
  <c r="W183" i="9"/>
  <c r="Y183" i="9"/>
  <c r="Z183" i="9"/>
  <c r="AA183" i="9"/>
  <c r="AB183" i="9"/>
  <c r="E184" i="9"/>
  <c r="F184" i="9"/>
  <c r="G184" i="9"/>
  <c r="H184" i="9"/>
  <c r="K184" i="9"/>
  <c r="L184" i="9"/>
  <c r="M184" i="9"/>
  <c r="P184" i="9"/>
  <c r="Q184" i="9"/>
  <c r="R184" i="9"/>
  <c r="U184" i="9"/>
  <c r="V184" i="9"/>
  <c r="W184" i="9"/>
  <c r="Y184" i="9"/>
  <c r="Z184" i="9"/>
  <c r="AA184" i="9"/>
  <c r="AB184" i="9"/>
  <c r="F185" i="9"/>
  <c r="G185" i="9"/>
  <c r="H185" i="9"/>
  <c r="K185" i="9"/>
  <c r="L185" i="9"/>
  <c r="M185" i="9"/>
  <c r="P185" i="9"/>
  <c r="Q185" i="9"/>
  <c r="R185" i="9"/>
  <c r="U185" i="9"/>
  <c r="V185" i="9"/>
  <c r="W185" i="9"/>
  <c r="Y185" i="9"/>
  <c r="Z185" i="9"/>
  <c r="AA185" i="9"/>
  <c r="AB185" i="9"/>
  <c r="E186" i="9"/>
  <c r="F186" i="9"/>
  <c r="G186" i="9"/>
  <c r="H186" i="9"/>
  <c r="K186" i="9"/>
  <c r="L186" i="9"/>
  <c r="M186" i="9"/>
  <c r="P186" i="9"/>
  <c r="Q186" i="9"/>
  <c r="R186" i="9"/>
  <c r="U186" i="9"/>
  <c r="V186" i="9"/>
  <c r="W186" i="9"/>
  <c r="Y186" i="9"/>
  <c r="Z186" i="9"/>
  <c r="AA186" i="9"/>
  <c r="AB186" i="9"/>
  <c r="E187" i="9"/>
  <c r="F187" i="9"/>
  <c r="G187" i="9"/>
  <c r="H187" i="9"/>
  <c r="K187" i="9"/>
  <c r="L187" i="9"/>
  <c r="M187" i="9"/>
  <c r="P187" i="9"/>
  <c r="Q187" i="9"/>
  <c r="R187" i="9"/>
  <c r="U187" i="9"/>
  <c r="V187" i="9"/>
  <c r="W187" i="9"/>
  <c r="Y187" i="9"/>
  <c r="Z187" i="9"/>
  <c r="AA187" i="9"/>
  <c r="AB187" i="9"/>
  <c r="E188" i="9"/>
  <c r="F188" i="9"/>
  <c r="G188" i="9"/>
  <c r="H188" i="9"/>
  <c r="K188" i="9"/>
  <c r="L188" i="9"/>
  <c r="M188" i="9"/>
  <c r="P188" i="9"/>
  <c r="Q188" i="9"/>
  <c r="R188" i="9"/>
  <c r="U188" i="9"/>
  <c r="V188" i="9"/>
  <c r="W188" i="9"/>
  <c r="Y188" i="9"/>
  <c r="Z188" i="9"/>
  <c r="AA188" i="9"/>
  <c r="AB188" i="9"/>
  <c r="E189" i="9"/>
  <c r="F189" i="9"/>
  <c r="G189" i="9"/>
  <c r="H189" i="9"/>
  <c r="K189" i="9"/>
  <c r="L189" i="9"/>
  <c r="M189" i="9"/>
  <c r="P189" i="9"/>
  <c r="Q189" i="9"/>
  <c r="R189" i="9"/>
  <c r="U189" i="9"/>
  <c r="V189" i="9"/>
  <c r="W189" i="9"/>
  <c r="Y189" i="9"/>
  <c r="Z189" i="9"/>
  <c r="AA189" i="9"/>
  <c r="AB189" i="9"/>
  <c r="F190" i="9"/>
  <c r="G190" i="9"/>
  <c r="H190" i="9"/>
  <c r="K190" i="9"/>
  <c r="L190" i="9"/>
  <c r="M190" i="9"/>
  <c r="P190" i="9"/>
  <c r="Q190" i="9"/>
  <c r="R190" i="9"/>
  <c r="U190" i="9"/>
  <c r="V190" i="9"/>
  <c r="W190" i="9"/>
  <c r="Y190" i="9"/>
  <c r="Z190" i="9"/>
  <c r="AA190" i="9"/>
  <c r="AB190" i="9"/>
  <c r="F191" i="9"/>
  <c r="G191" i="9"/>
  <c r="H191" i="9"/>
  <c r="K191" i="9"/>
  <c r="L191" i="9"/>
  <c r="M191" i="9"/>
  <c r="P191" i="9"/>
  <c r="Q191" i="9"/>
  <c r="R191" i="9"/>
  <c r="U191" i="9"/>
  <c r="V191" i="9"/>
  <c r="W191" i="9"/>
  <c r="Y191" i="9"/>
  <c r="Z191" i="9"/>
  <c r="AA191" i="9"/>
  <c r="AB191" i="9"/>
  <c r="E192" i="9"/>
  <c r="F192" i="9"/>
  <c r="G192" i="9"/>
  <c r="H192" i="9"/>
  <c r="K192" i="9"/>
  <c r="L192" i="9"/>
  <c r="M192" i="9"/>
  <c r="P192" i="9"/>
  <c r="Q192" i="9"/>
  <c r="R192" i="9"/>
  <c r="U192" i="9"/>
  <c r="V192" i="9"/>
  <c r="W192" i="9"/>
  <c r="Y192" i="9"/>
  <c r="Z192" i="9"/>
  <c r="AA192" i="9"/>
  <c r="AB192" i="9"/>
  <c r="E193" i="9"/>
  <c r="F193" i="9"/>
  <c r="G193" i="9"/>
  <c r="H193" i="9"/>
  <c r="K193" i="9"/>
  <c r="L193" i="9"/>
  <c r="M193" i="9"/>
  <c r="P193" i="9"/>
  <c r="Q193" i="9"/>
  <c r="R193" i="9"/>
  <c r="U193" i="9"/>
  <c r="V193" i="9"/>
  <c r="W193" i="9"/>
  <c r="Y193" i="9"/>
  <c r="Z193" i="9"/>
  <c r="AA193" i="9"/>
  <c r="AB193" i="9"/>
  <c r="E194" i="9"/>
  <c r="F194" i="9"/>
  <c r="G194" i="9"/>
  <c r="H194" i="9"/>
  <c r="K194" i="9"/>
  <c r="L194" i="9"/>
  <c r="M194" i="9"/>
  <c r="P194" i="9"/>
  <c r="Q194" i="9"/>
  <c r="R194" i="9"/>
  <c r="U194" i="9"/>
  <c r="V194" i="9"/>
  <c r="W194" i="9"/>
  <c r="Y194" i="9"/>
  <c r="Z194" i="9"/>
  <c r="AA194" i="9"/>
  <c r="AB194" i="9"/>
  <c r="E195" i="9"/>
  <c r="F195" i="9"/>
  <c r="G195" i="9"/>
  <c r="H195" i="9"/>
  <c r="K195" i="9"/>
  <c r="L195" i="9"/>
  <c r="M195" i="9"/>
  <c r="P195" i="9"/>
  <c r="Q195" i="9"/>
  <c r="R195" i="9"/>
  <c r="U195" i="9"/>
  <c r="V195" i="9"/>
  <c r="W195" i="9"/>
  <c r="Y195" i="9"/>
  <c r="Z195" i="9"/>
  <c r="AA195" i="9"/>
  <c r="AB195" i="9"/>
  <c r="F196" i="9"/>
  <c r="G196" i="9"/>
  <c r="H196" i="9"/>
  <c r="K196" i="9"/>
  <c r="L196" i="9"/>
  <c r="M196" i="9"/>
  <c r="P196" i="9"/>
  <c r="Q196" i="9"/>
  <c r="R196" i="9"/>
  <c r="U196" i="9"/>
  <c r="V196" i="9"/>
  <c r="W196" i="9"/>
  <c r="Y196" i="9"/>
  <c r="Z196" i="9"/>
  <c r="AA196" i="9"/>
  <c r="AB196" i="9"/>
  <c r="E197" i="9"/>
  <c r="F197" i="9"/>
  <c r="G197" i="9"/>
  <c r="H197" i="9"/>
  <c r="K197" i="9"/>
  <c r="L197" i="9"/>
  <c r="M197" i="9"/>
  <c r="P197" i="9"/>
  <c r="Q197" i="9"/>
  <c r="R197" i="9"/>
  <c r="U197" i="9"/>
  <c r="V197" i="9"/>
  <c r="W197" i="9"/>
  <c r="Y197" i="9"/>
  <c r="Z197" i="9"/>
  <c r="AA197" i="9"/>
  <c r="AB197" i="9"/>
  <c r="E198" i="9"/>
  <c r="F198" i="9"/>
  <c r="G198" i="9"/>
  <c r="H198" i="9"/>
  <c r="K198" i="9"/>
  <c r="L198" i="9"/>
  <c r="M198" i="9"/>
  <c r="P198" i="9"/>
  <c r="Q198" i="9"/>
  <c r="R198" i="9"/>
  <c r="U198" i="9"/>
  <c r="V198" i="9"/>
  <c r="W198" i="9"/>
  <c r="Y198" i="9"/>
  <c r="Z198" i="9"/>
  <c r="AA198" i="9"/>
  <c r="AB198" i="9"/>
  <c r="F199" i="9"/>
  <c r="G199" i="9"/>
  <c r="H199" i="9"/>
  <c r="K199" i="9"/>
  <c r="L199" i="9"/>
  <c r="M199" i="9"/>
  <c r="P199" i="9"/>
  <c r="Q199" i="9"/>
  <c r="R199" i="9"/>
  <c r="U199" i="9"/>
  <c r="V199" i="9"/>
  <c r="W199" i="9"/>
  <c r="Y199" i="9"/>
  <c r="Z199" i="9"/>
  <c r="AA199" i="9"/>
  <c r="AB199" i="9"/>
  <c r="E200" i="9"/>
  <c r="F200" i="9"/>
  <c r="G200" i="9"/>
  <c r="H200" i="9"/>
  <c r="K200" i="9"/>
  <c r="L200" i="9"/>
  <c r="M200" i="9"/>
  <c r="P200" i="9"/>
  <c r="Q200" i="9"/>
  <c r="R200" i="9"/>
  <c r="U200" i="9"/>
  <c r="V200" i="9"/>
  <c r="W200" i="9"/>
  <c r="Y200" i="9"/>
  <c r="Z200" i="9"/>
  <c r="AA200" i="9"/>
  <c r="AB200" i="9"/>
  <c r="F201" i="9"/>
  <c r="G201" i="9"/>
  <c r="H201" i="9"/>
  <c r="K201" i="9"/>
  <c r="L201" i="9"/>
  <c r="M201" i="9"/>
  <c r="P201" i="9"/>
  <c r="Q201" i="9"/>
  <c r="R201" i="9"/>
  <c r="U201" i="9"/>
  <c r="V201" i="9"/>
  <c r="W201" i="9"/>
  <c r="Y201" i="9"/>
  <c r="Z201" i="9"/>
  <c r="AA201" i="9"/>
  <c r="AB201" i="9"/>
  <c r="E202" i="9"/>
  <c r="F202" i="9"/>
  <c r="G202" i="9"/>
  <c r="H202" i="9"/>
  <c r="K202" i="9"/>
  <c r="L202" i="9"/>
  <c r="M202" i="9"/>
  <c r="P202" i="9"/>
  <c r="Q202" i="9"/>
  <c r="R202" i="9"/>
  <c r="U202" i="9"/>
  <c r="V202" i="9"/>
  <c r="W202" i="9"/>
  <c r="Y202" i="9"/>
  <c r="Z202" i="9"/>
  <c r="AA202" i="9"/>
  <c r="AB202" i="9"/>
  <c r="E203" i="9"/>
  <c r="F203" i="9"/>
  <c r="G203" i="9"/>
  <c r="H203" i="9"/>
  <c r="K203" i="9"/>
  <c r="L203" i="9"/>
  <c r="M203" i="9"/>
  <c r="P203" i="9"/>
  <c r="Q203" i="9"/>
  <c r="R203" i="9"/>
  <c r="U203" i="9"/>
  <c r="V203" i="9"/>
  <c r="W203" i="9"/>
  <c r="Y203" i="9"/>
  <c r="Z203" i="9"/>
  <c r="AA203" i="9"/>
  <c r="AB203" i="9"/>
  <c r="E204" i="9"/>
  <c r="F204" i="9"/>
  <c r="G204" i="9"/>
  <c r="H204" i="9"/>
  <c r="K204" i="9"/>
  <c r="L204" i="9"/>
  <c r="M204" i="9"/>
  <c r="P204" i="9"/>
  <c r="Q204" i="9"/>
  <c r="R204" i="9"/>
  <c r="U204" i="9"/>
  <c r="V204" i="9"/>
  <c r="W204" i="9"/>
  <c r="Y204" i="9"/>
  <c r="Z204" i="9"/>
  <c r="AA204" i="9"/>
  <c r="AB204" i="9"/>
  <c r="E205" i="9"/>
  <c r="F205" i="9"/>
  <c r="G205" i="9"/>
  <c r="H205" i="9"/>
  <c r="K205" i="9"/>
  <c r="L205" i="9"/>
  <c r="M205" i="9"/>
  <c r="P205" i="9"/>
  <c r="Q205" i="9"/>
  <c r="R205" i="9"/>
  <c r="U205" i="9"/>
  <c r="V205" i="9"/>
  <c r="W205" i="9"/>
  <c r="Y205" i="9"/>
  <c r="Z205" i="9"/>
  <c r="AA205" i="9"/>
  <c r="AB205" i="9"/>
  <c r="F206" i="9"/>
  <c r="G206" i="9"/>
  <c r="H206" i="9"/>
  <c r="K206" i="9"/>
  <c r="L206" i="9"/>
  <c r="M206" i="9"/>
  <c r="P206" i="9"/>
  <c r="Q206" i="9"/>
  <c r="R206" i="9"/>
  <c r="U206" i="9"/>
  <c r="V206" i="9"/>
  <c r="W206" i="9"/>
  <c r="Y206" i="9"/>
  <c r="Z206" i="9"/>
  <c r="AA206" i="9"/>
  <c r="AB206" i="9"/>
  <c r="F207" i="9"/>
  <c r="G207" i="9"/>
  <c r="H207" i="9"/>
  <c r="K207" i="9"/>
  <c r="L207" i="9"/>
  <c r="M207" i="9"/>
  <c r="P207" i="9"/>
  <c r="Q207" i="9"/>
  <c r="R207" i="9"/>
  <c r="U207" i="9"/>
  <c r="V207" i="9"/>
  <c r="W207" i="9"/>
  <c r="Y207" i="9"/>
  <c r="Z207" i="9"/>
  <c r="AA207" i="9"/>
  <c r="AB207" i="9"/>
  <c r="E208" i="9"/>
  <c r="F208" i="9"/>
  <c r="G208" i="9"/>
  <c r="H208" i="9"/>
  <c r="K208" i="9"/>
  <c r="L208" i="9"/>
  <c r="M208" i="9"/>
  <c r="P208" i="9"/>
  <c r="Q208" i="9"/>
  <c r="R208" i="9"/>
  <c r="U208" i="9"/>
  <c r="V208" i="9"/>
  <c r="W208" i="9"/>
  <c r="Y208" i="9"/>
  <c r="Z208" i="9"/>
  <c r="AA208" i="9"/>
  <c r="AB208" i="9"/>
  <c r="E209" i="9"/>
  <c r="F209" i="9"/>
  <c r="G209" i="9"/>
  <c r="H209" i="9"/>
  <c r="K209" i="9"/>
  <c r="L209" i="9"/>
  <c r="M209" i="9"/>
  <c r="P209" i="9"/>
  <c r="Q209" i="9"/>
  <c r="R209" i="9"/>
  <c r="U209" i="9"/>
  <c r="V209" i="9"/>
  <c r="W209" i="9"/>
  <c r="Y209" i="9"/>
  <c r="Z209" i="9"/>
  <c r="AA209" i="9"/>
  <c r="AB209" i="9"/>
  <c r="E210" i="9"/>
  <c r="F210" i="9"/>
  <c r="G210" i="9"/>
  <c r="H210" i="9"/>
  <c r="K210" i="9"/>
  <c r="L210" i="9"/>
  <c r="M210" i="9"/>
  <c r="P210" i="9"/>
  <c r="Q210" i="9"/>
  <c r="R210" i="9"/>
  <c r="U210" i="9"/>
  <c r="V210" i="9"/>
  <c r="W210" i="9"/>
  <c r="Y210" i="9"/>
  <c r="Z210" i="9"/>
  <c r="AA210" i="9"/>
  <c r="AB210" i="9"/>
  <c r="E211" i="9"/>
  <c r="F211" i="9"/>
  <c r="G211" i="9"/>
  <c r="H211" i="9"/>
  <c r="K211" i="9"/>
  <c r="L211" i="9"/>
  <c r="M211" i="9"/>
  <c r="P211" i="9"/>
  <c r="Q211" i="9"/>
  <c r="R211" i="9"/>
  <c r="U211" i="9"/>
  <c r="V211" i="9"/>
  <c r="W211" i="9"/>
  <c r="Y211" i="9"/>
  <c r="Z211" i="9"/>
  <c r="AA211" i="9"/>
  <c r="AB211" i="9"/>
  <c r="F212" i="9"/>
  <c r="G212" i="9"/>
  <c r="H212" i="9"/>
  <c r="K212" i="9"/>
  <c r="L212" i="9"/>
  <c r="M212" i="9"/>
  <c r="P212" i="9"/>
  <c r="Q212" i="9"/>
  <c r="R212" i="9"/>
  <c r="U212" i="9"/>
  <c r="V212" i="9"/>
  <c r="W212" i="9"/>
  <c r="Y212" i="9"/>
  <c r="Z212" i="9"/>
  <c r="AA212" i="9"/>
  <c r="AB212" i="9"/>
  <c r="E213" i="9"/>
  <c r="F213" i="9"/>
  <c r="G213" i="9"/>
  <c r="H213" i="9"/>
  <c r="K213" i="9"/>
  <c r="L213" i="9"/>
  <c r="M213" i="9"/>
  <c r="P213" i="9"/>
  <c r="Q213" i="9"/>
  <c r="R213" i="9"/>
  <c r="U213" i="9"/>
  <c r="V213" i="9"/>
  <c r="W213" i="9"/>
  <c r="Y213" i="9"/>
  <c r="Z213" i="9"/>
  <c r="AA213" i="9"/>
  <c r="AB213" i="9"/>
  <c r="E214" i="9"/>
  <c r="F214" i="9"/>
  <c r="G214" i="9"/>
  <c r="H214" i="9"/>
  <c r="K214" i="9"/>
  <c r="L214" i="9"/>
  <c r="M214" i="9"/>
  <c r="P214" i="9"/>
  <c r="Q214" i="9"/>
  <c r="R214" i="9"/>
  <c r="U214" i="9"/>
  <c r="V214" i="9"/>
  <c r="W214" i="9"/>
  <c r="Y214" i="9"/>
  <c r="Z214" i="9"/>
  <c r="AA214" i="9"/>
  <c r="AB214" i="9"/>
  <c r="F215" i="9"/>
  <c r="G215" i="9"/>
  <c r="H215" i="9"/>
  <c r="K215" i="9"/>
  <c r="L215" i="9"/>
  <c r="M215" i="9"/>
  <c r="P215" i="9"/>
  <c r="Q215" i="9"/>
  <c r="R215" i="9"/>
  <c r="U215" i="9"/>
  <c r="V215" i="9"/>
  <c r="W215" i="9"/>
  <c r="Y215" i="9"/>
  <c r="Z215" i="9"/>
  <c r="AA215" i="9"/>
  <c r="AB215" i="9"/>
  <c r="E216" i="9"/>
  <c r="F216" i="9"/>
  <c r="G216" i="9"/>
  <c r="H216" i="9"/>
  <c r="K216" i="9"/>
  <c r="L216" i="9"/>
  <c r="M216" i="9"/>
  <c r="P216" i="9"/>
  <c r="Q216" i="9"/>
  <c r="R216" i="9"/>
  <c r="U216" i="9"/>
  <c r="V216" i="9"/>
  <c r="W216" i="9"/>
  <c r="Y216" i="9"/>
  <c r="Z216" i="9"/>
  <c r="AA216" i="9"/>
  <c r="AB216" i="9"/>
  <c r="F217" i="9"/>
  <c r="G217" i="9"/>
  <c r="H217" i="9"/>
  <c r="K217" i="9"/>
  <c r="L217" i="9"/>
  <c r="M217" i="9"/>
  <c r="P217" i="9"/>
  <c r="Q217" i="9"/>
  <c r="R217" i="9"/>
  <c r="U217" i="9"/>
  <c r="V217" i="9"/>
  <c r="W217" i="9"/>
  <c r="Y217" i="9"/>
  <c r="Z217" i="9"/>
  <c r="AA217" i="9"/>
  <c r="AB217" i="9"/>
  <c r="E218" i="9"/>
  <c r="F218" i="9"/>
  <c r="G218" i="9"/>
  <c r="H218" i="9"/>
  <c r="K218" i="9"/>
  <c r="L218" i="9"/>
  <c r="M218" i="9"/>
  <c r="P218" i="9"/>
  <c r="Q218" i="9"/>
  <c r="R218" i="9"/>
  <c r="U218" i="9"/>
  <c r="V218" i="9"/>
  <c r="W218" i="9"/>
  <c r="Y218" i="9"/>
  <c r="Z218" i="9"/>
  <c r="AA218" i="9"/>
  <c r="AB218" i="9"/>
  <c r="E219" i="9"/>
  <c r="F219" i="9"/>
  <c r="G219" i="9"/>
  <c r="H219" i="9"/>
  <c r="K219" i="9"/>
  <c r="L219" i="9"/>
  <c r="M219" i="9"/>
  <c r="P219" i="9"/>
  <c r="Q219" i="9"/>
  <c r="R219" i="9"/>
  <c r="U219" i="9"/>
  <c r="V219" i="9"/>
  <c r="W219" i="9"/>
  <c r="Y219" i="9"/>
  <c r="Z219" i="9"/>
  <c r="AA219" i="9"/>
  <c r="AB219" i="9"/>
  <c r="E220" i="9"/>
  <c r="F220" i="9"/>
  <c r="G220" i="9"/>
  <c r="H220" i="9"/>
  <c r="K220" i="9"/>
  <c r="L220" i="9"/>
  <c r="M220" i="9"/>
  <c r="P220" i="9"/>
  <c r="Q220" i="9"/>
  <c r="R220" i="9"/>
  <c r="U220" i="9"/>
  <c r="V220" i="9"/>
  <c r="W220" i="9"/>
  <c r="Y220" i="9"/>
  <c r="Z220" i="9"/>
  <c r="AA220" i="9"/>
  <c r="AB220" i="9"/>
  <c r="E221" i="9"/>
  <c r="F221" i="9"/>
  <c r="G221" i="9"/>
  <c r="H221" i="9"/>
  <c r="K221" i="9"/>
  <c r="L221" i="9"/>
  <c r="M221" i="9"/>
  <c r="P221" i="9"/>
  <c r="Q221" i="9"/>
  <c r="R221" i="9"/>
  <c r="U221" i="9"/>
  <c r="V221" i="9"/>
  <c r="W221" i="9"/>
  <c r="Y221" i="9"/>
  <c r="Z221" i="9"/>
  <c r="AA221" i="9"/>
  <c r="AB221" i="9"/>
  <c r="F222" i="9"/>
  <c r="G222" i="9"/>
  <c r="H222" i="9"/>
  <c r="K222" i="9"/>
  <c r="L222" i="9"/>
  <c r="M222" i="9"/>
  <c r="P222" i="9"/>
  <c r="Q222" i="9"/>
  <c r="R222" i="9"/>
  <c r="U222" i="9"/>
  <c r="V222" i="9"/>
  <c r="W222" i="9"/>
  <c r="Y222" i="9"/>
  <c r="Z222" i="9"/>
  <c r="AA222" i="9"/>
  <c r="AB222" i="9"/>
  <c r="F223" i="9"/>
  <c r="G223" i="9"/>
  <c r="H223" i="9"/>
  <c r="K223" i="9"/>
  <c r="L223" i="9"/>
  <c r="M223" i="9"/>
  <c r="P223" i="9"/>
  <c r="Q223" i="9"/>
  <c r="R223" i="9"/>
  <c r="U223" i="9"/>
  <c r="V223" i="9"/>
  <c r="W223" i="9"/>
  <c r="Y223" i="9"/>
  <c r="Z223" i="9"/>
  <c r="AA223" i="9"/>
  <c r="AB223" i="9"/>
  <c r="E224" i="9"/>
  <c r="F224" i="9"/>
  <c r="G224" i="9"/>
  <c r="H224" i="9"/>
  <c r="K224" i="9"/>
  <c r="L224" i="9"/>
  <c r="M224" i="9"/>
  <c r="P224" i="9"/>
  <c r="Q224" i="9"/>
  <c r="R224" i="9"/>
  <c r="U224" i="9"/>
  <c r="V224" i="9"/>
  <c r="W224" i="9"/>
  <c r="Y224" i="9"/>
  <c r="Z224" i="9"/>
  <c r="AA224" i="9"/>
  <c r="AB224" i="9"/>
  <c r="E225" i="9"/>
  <c r="F225" i="9"/>
  <c r="G225" i="9"/>
  <c r="H225" i="9"/>
  <c r="K225" i="9"/>
  <c r="L225" i="9"/>
  <c r="M225" i="9"/>
  <c r="P225" i="9"/>
  <c r="Q225" i="9"/>
  <c r="R225" i="9"/>
  <c r="U225" i="9"/>
  <c r="V225" i="9"/>
  <c r="W225" i="9"/>
  <c r="Y225" i="9"/>
  <c r="Z225" i="9"/>
  <c r="AA225" i="9"/>
  <c r="AB225" i="9"/>
  <c r="E226" i="9"/>
  <c r="F226" i="9"/>
  <c r="G226" i="9"/>
  <c r="H226" i="9"/>
  <c r="K226" i="9"/>
  <c r="L226" i="9"/>
  <c r="M226" i="9"/>
  <c r="P226" i="9"/>
  <c r="Q226" i="9"/>
  <c r="R226" i="9"/>
  <c r="U226" i="9"/>
  <c r="V226" i="9"/>
  <c r="W226" i="9"/>
  <c r="Y226" i="9"/>
  <c r="Z226" i="9"/>
  <c r="AA226" i="9"/>
  <c r="AB226" i="9"/>
  <c r="E227" i="9"/>
  <c r="F227" i="9"/>
  <c r="G227" i="9"/>
  <c r="H227" i="9"/>
  <c r="K227" i="9"/>
  <c r="L227" i="9"/>
  <c r="M227" i="9"/>
  <c r="P227" i="9"/>
  <c r="Q227" i="9"/>
  <c r="R227" i="9"/>
  <c r="U227" i="9"/>
  <c r="V227" i="9"/>
  <c r="W227" i="9"/>
  <c r="Y227" i="9"/>
  <c r="Z227" i="9"/>
  <c r="AA227" i="9"/>
  <c r="AB227" i="9"/>
  <c r="F228" i="9"/>
  <c r="G228" i="9"/>
  <c r="H228" i="9"/>
  <c r="K228" i="9"/>
  <c r="L228" i="9"/>
  <c r="M228" i="9"/>
  <c r="P228" i="9"/>
  <c r="Q228" i="9"/>
  <c r="R228" i="9"/>
  <c r="U228" i="9"/>
  <c r="V228" i="9"/>
  <c r="W228" i="9"/>
  <c r="Y228" i="9"/>
  <c r="Z228" i="9"/>
  <c r="AA228" i="9"/>
  <c r="AB228" i="9"/>
  <c r="E229" i="9"/>
  <c r="F229" i="9"/>
  <c r="G229" i="9"/>
  <c r="H229" i="9"/>
  <c r="K229" i="9"/>
  <c r="L229" i="9"/>
  <c r="M229" i="9"/>
  <c r="P229" i="9"/>
  <c r="Q229" i="9"/>
  <c r="R229" i="9"/>
  <c r="U229" i="9"/>
  <c r="V229" i="9"/>
  <c r="W229" i="9"/>
  <c r="Y229" i="9"/>
  <c r="Z229" i="9"/>
  <c r="AA229" i="9"/>
  <c r="AB229" i="9"/>
  <c r="E230" i="9"/>
  <c r="F230" i="9"/>
  <c r="G230" i="9"/>
  <c r="H230" i="9"/>
  <c r="K230" i="9"/>
  <c r="L230" i="9"/>
  <c r="M230" i="9"/>
  <c r="P230" i="9"/>
  <c r="Q230" i="9"/>
  <c r="R230" i="9"/>
  <c r="U230" i="9"/>
  <c r="V230" i="9"/>
  <c r="W230" i="9"/>
  <c r="Y230" i="9"/>
  <c r="Z230" i="9"/>
  <c r="AA230" i="9"/>
  <c r="AB230" i="9"/>
  <c r="F231" i="9"/>
  <c r="G231" i="9"/>
  <c r="H231" i="9"/>
  <c r="K231" i="9"/>
  <c r="L231" i="9"/>
  <c r="M231" i="9"/>
  <c r="P231" i="9"/>
  <c r="Q231" i="9"/>
  <c r="R231" i="9"/>
  <c r="U231" i="9"/>
  <c r="V231" i="9"/>
  <c r="W231" i="9"/>
  <c r="Y231" i="9"/>
  <c r="Z231" i="9"/>
  <c r="AA231" i="9"/>
  <c r="AB231" i="9"/>
  <c r="E232" i="9"/>
  <c r="F232" i="9"/>
  <c r="G232" i="9"/>
  <c r="H232" i="9"/>
  <c r="K232" i="9"/>
  <c r="L232" i="9"/>
  <c r="M232" i="9"/>
  <c r="P232" i="9"/>
  <c r="Q232" i="9"/>
  <c r="R232" i="9"/>
  <c r="U232" i="9"/>
  <c r="V232" i="9"/>
  <c r="W232" i="9"/>
  <c r="Y232" i="9"/>
  <c r="Z232" i="9"/>
  <c r="AA232" i="9"/>
  <c r="AB232" i="9"/>
  <c r="F233" i="9"/>
  <c r="G233" i="9"/>
  <c r="H233" i="9"/>
  <c r="K233" i="9"/>
  <c r="L233" i="9"/>
  <c r="M233" i="9"/>
  <c r="P233" i="9"/>
  <c r="Q233" i="9"/>
  <c r="R233" i="9"/>
  <c r="U233" i="9"/>
  <c r="V233" i="9"/>
  <c r="W233" i="9"/>
  <c r="Y233" i="9"/>
  <c r="Z233" i="9"/>
  <c r="AA233" i="9"/>
  <c r="AB233" i="9"/>
  <c r="E234" i="9"/>
  <c r="F234" i="9"/>
  <c r="G234" i="9"/>
  <c r="H234" i="9"/>
  <c r="K234" i="9"/>
  <c r="L234" i="9"/>
  <c r="M234" i="9"/>
  <c r="P234" i="9"/>
  <c r="Q234" i="9"/>
  <c r="R234" i="9"/>
  <c r="U234" i="9"/>
  <c r="V234" i="9"/>
  <c r="W234" i="9"/>
  <c r="Y234" i="9"/>
  <c r="Z234" i="9"/>
  <c r="AA234" i="9"/>
  <c r="AB234" i="9"/>
  <c r="E235" i="9"/>
  <c r="F235" i="9"/>
  <c r="G235" i="9"/>
  <c r="H235" i="9"/>
  <c r="K235" i="9"/>
  <c r="L235" i="9"/>
  <c r="M235" i="9"/>
  <c r="P235" i="9"/>
  <c r="Q235" i="9"/>
  <c r="R235" i="9"/>
  <c r="U235" i="9"/>
  <c r="V235" i="9"/>
  <c r="W235" i="9"/>
  <c r="Y235" i="9"/>
  <c r="Z235" i="9"/>
  <c r="AA235" i="9"/>
  <c r="AB235" i="9"/>
  <c r="E236" i="9"/>
  <c r="F236" i="9"/>
  <c r="G236" i="9"/>
  <c r="H236" i="9"/>
  <c r="K236" i="9"/>
  <c r="L236" i="9"/>
  <c r="M236" i="9"/>
  <c r="P236" i="9"/>
  <c r="Q236" i="9"/>
  <c r="R236" i="9"/>
  <c r="U236" i="9"/>
  <c r="V236" i="9"/>
  <c r="W236" i="9"/>
  <c r="Y236" i="9"/>
  <c r="Z236" i="9"/>
  <c r="AA236" i="9"/>
  <c r="AB236" i="9"/>
  <c r="E237" i="9"/>
  <c r="F237" i="9"/>
  <c r="G237" i="9"/>
  <c r="H237" i="9"/>
  <c r="K237" i="9"/>
  <c r="L237" i="9"/>
  <c r="M237" i="9"/>
  <c r="P237" i="9"/>
  <c r="Q237" i="9"/>
  <c r="R237" i="9"/>
  <c r="U237" i="9"/>
  <c r="V237" i="9"/>
  <c r="W237" i="9"/>
  <c r="Y237" i="9"/>
  <c r="Z237" i="9"/>
  <c r="AA237" i="9"/>
  <c r="AB237" i="9"/>
  <c r="F238" i="9"/>
  <c r="G238" i="9"/>
  <c r="H238" i="9"/>
  <c r="K238" i="9"/>
  <c r="L238" i="9"/>
  <c r="M238" i="9"/>
  <c r="P238" i="9"/>
  <c r="Q238" i="9"/>
  <c r="R238" i="9"/>
  <c r="U238" i="9"/>
  <c r="V238" i="9"/>
  <c r="W238" i="9"/>
  <c r="Y238" i="9"/>
  <c r="Z238" i="9"/>
  <c r="AA238" i="9"/>
  <c r="AB238" i="9"/>
  <c r="F239" i="9"/>
  <c r="G239" i="9"/>
  <c r="H239" i="9"/>
  <c r="K239" i="9"/>
  <c r="L239" i="9"/>
  <c r="M239" i="9"/>
  <c r="P239" i="9"/>
  <c r="Q239" i="9"/>
  <c r="R239" i="9"/>
  <c r="U239" i="9"/>
  <c r="V239" i="9"/>
  <c r="W239" i="9"/>
  <c r="Y239" i="9"/>
  <c r="Z239" i="9"/>
  <c r="AA239" i="9"/>
  <c r="AB239" i="9"/>
  <c r="E240" i="9"/>
  <c r="F240" i="9"/>
  <c r="G240" i="9"/>
  <c r="H240" i="9"/>
  <c r="K240" i="9"/>
  <c r="L240" i="9"/>
  <c r="M240" i="9"/>
  <c r="P240" i="9"/>
  <c r="Q240" i="9"/>
  <c r="R240" i="9"/>
  <c r="U240" i="9"/>
  <c r="V240" i="9"/>
  <c r="W240" i="9"/>
  <c r="Y240" i="9"/>
  <c r="Z240" i="9"/>
  <c r="AA240" i="9"/>
  <c r="AB240" i="9"/>
  <c r="E241" i="9"/>
  <c r="F241" i="9"/>
  <c r="G241" i="9"/>
  <c r="H241" i="9"/>
  <c r="K241" i="9"/>
  <c r="L241" i="9"/>
  <c r="M241" i="9"/>
  <c r="P241" i="9"/>
  <c r="Q241" i="9"/>
  <c r="R241" i="9"/>
  <c r="U241" i="9"/>
  <c r="V241" i="9"/>
  <c r="W241" i="9"/>
  <c r="Y241" i="9"/>
  <c r="Z241" i="9"/>
  <c r="AA241" i="9"/>
  <c r="AB241" i="9"/>
  <c r="E242" i="9"/>
  <c r="F242" i="9"/>
  <c r="G242" i="9"/>
  <c r="H242" i="9"/>
  <c r="K242" i="9"/>
  <c r="L242" i="9"/>
  <c r="M242" i="9"/>
  <c r="P242" i="9"/>
  <c r="Q242" i="9"/>
  <c r="R242" i="9"/>
  <c r="U242" i="9"/>
  <c r="V242" i="9"/>
  <c r="W242" i="9"/>
  <c r="Y242" i="9"/>
  <c r="Z242" i="9"/>
  <c r="AA242" i="9"/>
  <c r="AB242" i="9"/>
  <c r="E243" i="9"/>
  <c r="F243" i="9"/>
  <c r="G243" i="9"/>
  <c r="H243" i="9"/>
  <c r="K243" i="9"/>
  <c r="L243" i="9"/>
  <c r="M243" i="9"/>
  <c r="P243" i="9"/>
  <c r="Q243" i="9"/>
  <c r="R243" i="9"/>
  <c r="U243" i="9"/>
  <c r="V243" i="9"/>
  <c r="W243" i="9"/>
  <c r="Y243" i="9"/>
  <c r="Z243" i="9"/>
  <c r="AA243" i="9"/>
  <c r="AB243" i="9"/>
  <c r="F244" i="9"/>
  <c r="G244" i="9"/>
  <c r="H244" i="9"/>
  <c r="K244" i="9"/>
  <c r="L244" i="9"/>
  <c r="M244" i="9"/>
  <c r="P244" i="9"/>
  <c r="Q244" i="9"/>
  <c r="R244" i="9"/>
  <c r="U244" i="9"/>
  <c r="V244" i="9"/>
  <c r="W244" i="9"/>
  <c r="Y244" i="9"/>
  <c r="Z244" i="9"/>
  <c r="AA244" i="9"/>
  <c r="AB244" i="9"/>
  <c r="E245" i="9"/>
  <c r="F245" i="9"/>
  <c r="G245" i="9"/>
  <c r="H245" i="9"/>
  <c r="K245" i="9"/>
  <c r="L245" i="9"/>
  <c r="M245" i="9"/>
  <c r="P245" i="9"/>
  <c r="Q245" i="9"/>
  <c r="R245" i="9"/>
  <c r="U245" i="9"/>
  <c r="V245" i="9"/>
  <c r="W245" i="9"/>
  <c r="Y245" i="9"/>
  <c r="Z245" i="9"/>
  <c r="AA245" i="9"/>
  <c r="AB245" i="9"/>
  <c r="E246" i="9"/>
  <c r="F246" i="9"/>
  <c r="G246" i="9"/>
  <c r="H246" i="9"/>
  <c r="K246" i="9"/>
  <c r="L246" i="9"/>
  <c r="M246" i="9"/>
  <c r="P246" i="9"/>
  <c r="Q246" i="9"/>
  <c r="R246" i="9"/>
  <c r="U246" i="9"/>
  <c r="V246" i="9"/>
  <c r="W246" i="9"/>
  <c r="Y246" i="9"/>
  <c r="Z246" i="9"/>
  <c r="AA246" i="9"/>
  <c r="AB246" i="9"/>
  <c r="F247" i="9"/>
  <c r="G247" i="9"/>
  <c r="H247" i="9"/>
  <c r="K247" i="9"/>
  <c r="L247" i="9"/>
  <c r="M247" i="9"/>
  <c r="P247" i="9"/>
  <c r="Q247" i="9"/>
  <c r="R247" i="9"/>
  <c r="U247" i="9"/>
  <c r="V247" i="9"/>
  <c r="W247" i="9"/>
  <c r="Y247" i="9"/>
  <c r="Z247" i="9"/>
  <c r="AA247" i="9"/>
  <c r="AB247" i="9"/>
  <c r="E248" i="9"/>
  <c r="F248" i="9"/>
  <c r="G248" i="9"/>
  <c r="H248" i="9"/>
  <c r="K248" i="9"/>
  <c r="L248" i="9"/>
  <c r="M248" i="9"/>
  <c r="P248" i="9"/>
  <c r="Q248" i="9"/>
  <c r="R248" i="9"/>
  <c r="U248" i="9"/>
  <c r="V248" i="9"/>
  <c r="W248" i="9"/>
  <c r="Y248" i="9"/>
  <c r="Z248" i="9"/>
  <c r="AA248" i="9"/>
  <c r="AB248" i="9"/>
  <c r="F249" i="9"/>
  <c r="G249" i="9"/>
  <c r="H249" i="9"/>
  <c r="K249" i="9"/>
  <c r="L249" i="9"/>
  <c r="M249" i="9"/>
  <c r="P249" i="9"/>
  <c r="Q249" i="9"/>
  <c r="R249" i="9"/>
  <c r="U249" i="9"/>
  <c r="V249" i="9"/>
  <c r="W249" i="9"/>
  <c r="Y249" i="9"/>
  <c r="Z249" i="9"/>
  <c r="AA249" i="9"/>
  <c r="AB249" i="9"/>
  <c r="E250" i="9"/>
  <c r="F250" i="9"/>
  <c r="G250" i="9"/>
  <c r="H250" i="9"/>
  <c r="K250" i="9"/>
  <c r="L250" i="9"/>
  <c r="M250" i="9"/>
  <c r="P250" i="9"/>
  <c r="Q250" i="9"/>
  <c r="R250" i="9"/>
  <c r="U250" i="9"/>
  <c r="V250" i="9"/>
  <c r="W250" i="9"/>
  <c r="Y250" i="9"/>
  <c r="Z250" i="9"/>
  <c r="AA250" i="9"/>
  <c r="AB250" i="9"/>
  <c r="E251" i="9"/>
  <c r="F251" i="9"/>
  <c r="G251" i="9"/>
  <c r="H251" i="9"/>
  <c r="K251" i="9"/>
  <c r="L251" i="9"/>
  <c r="M251" i="9"/>
  <c r="P251" i="9"/>
  <c r="Q251" i="9"/>
  <c r="R251" i="9"/>
  <c r="U251" i="9"/>
  <c r="V251" i="9"/>
  <c r="W251" i="9"/>
  <c r="Y251" i="9"/>
  <c r="Z251" i="9"/>
  <c r="AA251" i="9"/>
  <c r="AB251" i="9"/>
  <c r="E252" i="9"/>
  <c r="F252" i="9"/>
  <c r="G252" i="9"/>
  <c r="H252" i="9"/>
  <c r="K252" i="9"/>
  <c r="L252" i="9"/>
  <c r="M252" i="9"/>
  <c r="P252" i="9"/>
  <c r="Q252" i="9"/>
  <c r="R252" i="9"/>
  <c r="U252" i="9"/>
  <c r="V252" i="9"/>
  <c r="W252" i="9"/>
  <c r="Y252" i="9"/>
  <c r="Z252" i="9"/>
  <c r="AA252" i="9"/>
  <c r="AB252" i="9"/>
  <c r="E253" i="9"/>
  <c r="F253" i="9"/>
  <c r="G253" i="9"/>
  <c r="H253" i="9"/>
  <c r="K253" i="9"/>
  <c r="L253" i="9"/>
  <c r="M253" i="9"/>
  <c r="P253" i="9"/>
  <c r="Q253" i="9"/>
  <c r="R253" i="9"/>
  <c r="U253" i="9"/>
  <c r="V253" i="9"/>
  <c r="W253" i="9"/>
  <c r="Y253" i="9"/>
  <c r="Z253" i="9"/>
  <c r="AA253" i="9"/>
  <c r="AB253" i="9"/>
  <c r="F254" i="9"/>
  <c r="G254" i="9"/>
  <c r="H254" i="9"/>
  <c r="K254" i="9"/>
  <c r="L254" i="9"/>
  <c r="M254" i="9"/>
  <c r="P254" i="9"/>
  <c r="Q254" i="9"/>
  <c r="R254" i="9"/>
  <c r="U254" i="9"/>
  <c r="V254" i="9"/>
  <c r="W254" i="9"/>
  <c r="Y254" i="9"/>
  <c r="Z254" i="9"/>
  <c r="AA254" i="9"/>
  <c r="AB254" i="9"/>
  <c r="E91" i="9"/>
  <c r="F91" i="9"/>
  <c r="G91" i="9"/>
  <c r="H91" i="9"/>
  <c r="K91" i="9"/>
  <c r="L91" i="9"/>
  <c r="M91" i="9"/>
  <c r="P91" i="9"/>
  <c r="Q91" i="9"/>
  <c r="R91" i="9"/>
  <c r="U91" i="9"/>
  <c r="V91" i="9"/>
  <c r="W91" i="9"/>
  <c r="Y91" i="9"/>
  <c r="Z91" i="9"/>
  <c r="AA91" i="9"/>
  <c r="AB91" i="9"/>
  <c r="E92" i="9"/>
  <c r="F92" i="9"/>
  <c r="G92" i="9"/>
  <c r="H92" i="9"/>
  <c r="K92" i="9"/>
  <c r="L92" i="9"/>
  <c r="M92" i="9"/>
  <c r="P92" i="9"/>
  <c r="Q92" i="9"/>
  <c r="R92" i="9"/>
  <c r="U92" i="9"/>
  <c r="V92" i="9"/>
  <c r="W92" i="9"/>
  <c r="Y92" i="9"/>
  <c r="Z92" i="9"/>
  <c r="AA92" i="9"/>
  <c r="AB92" i="9"/>
  <c r="E93" i="9"/>
  <c r="F93" i="9"/>
  <c r="G93" i="9"/>
  <c r="H93" i="9"/>
  <c r="K93" i="9"/>
  <c r="L93" i="9"/>
  <c r="M93" i="9"/>
  <c r="P93" i="9"/>
  <c r="Q93" i="9"/>
  <c r="R93" i="9"/>
  <c r="U93" i="9"/>
  <c r="V93" i="9"/>
  <c r="W93" i="9"/>
  <c r="Y93" i="9"/>
  <c r="Z93" i="9"/>
  <c r="AA93" i="9"/>
  <c r="AB93" i="9"/>
  <c r="E94" i="9"/>
  <c r="F94" i="9"/>
  <c r="G94" i="9"/>
  <c r="H94" i="9"/>
  <c r="K94" i="9"/>
  <c r="L94" i="9"/>
  <c r="M94" i="9"/>
  <c r="P94" i="9"/>
  <c r="Q94" i="9"/>
  <c r="R94" i="9"/>
  <c r="U94" i="9"/>
  <c r="V94" i="9"/>
  <c r="W94" i="9"/>
  <c r="Y94" i="9"/>
  <c r="Z94" i="9"/>
  <c r="AA94" i="9"/>
  <c r="AB94" i="9"/>
  <c r="F95" i="9"/>
  <c r="G95" i="9"/>
  <c r="H95" i="9"/>
  <c r="K95" i="9"/>
  <c r="L95" i="9"/>
  <c r="M95" i="9"/>
  <c r="P95" i="9"/>
  <c r="Q95" i="9"/>
  <c r="R95" i="9"/>
  <c r="U95" i="9"/>
  <c r="V95" i="9"/>
  <c r="W95" i="9"/>
  <c r="Y95" i="9"/>
  <c r="Z95" i="9"/>
  <c r="AA95" i="9"/>
  <c r="AB95" i="9"/>
  <c r="E96" i="9"/>
  <c r="F96" i="9"/>
  <c r="G96" i="9"/>
  <c r="H96" i="9"/>
  <c r="K96" i="9"/>
  <c r="L96" i="9"/>
  <c r="M96" i="9"/>
  <c r="P96" i="9"/>
  <c r="Q96" i="9"/>
  <c r="R96" i="9"/>
  <c r="U96" i="9"/>
  <c r="V96" i="9"/>
  <c r="W96" i="9"/>
  <c r="Y96" i="9"/>
  <c r="Z96" i="9"/>
  <c r="AA96" i="9"/>
  <c r="AB96" i="9"/>
  <c r="E97" i="9"/>
  <c r="F97" i="9"/>
  <c r="G97" i="9"/>
  <c r="H97" i="9"/>
  <c r="K97" i="9"/>
  <c r="L97" i="9"/>
  <c r="M97" i="9"/>
  <c r="P97" i="9"/>
  <c r="Q97" i="9"/>
  <c r="R97" i="9"/>
  <c r="U97" i="9"/>
  <c r="V97" i="9"/>
  <c r="W97" i="9"/>
  <c r="Y97" i="9"/>
  <c r="Z97" i="9"/>
  <c r="AA97" i="9"/>
  <c r="AB97" i="9"/>
  <c r="F98" i="9"/>
  <c r="G98" i="9"/>
  <c r="H98" i="9"/>
  <c r="K98" i="9"/>
  <c r="L98" i="9"/>
  <c r="M98" i="9"/>
  <c r="P98" i="9"/>
  <c r="Q98" i="9"/>
  <c r="R98" i="9"/>
  <c r="U98" i="9"/>
  <c r="V98" i="9"/>
  <c r="W98" i="9"/>
  <c r="Y98" i="9"/>
  <c r="Z98" i="9"/>
  <c r="AA98" i="9"/>
  <c r="AB98" i="9"/>
  <c r="E99" i="9"/>
  <c r="F99" i="9"/>
  <c r="G99" i="9"/>
  <c r="H99" i="9"/>
  <c r="K99" i="9"/>
  <c r="L99" i="9"/>
  <c r="M99" i="9"/>
  <c r="P99" i="9"/>
  <c r="Q99" i="9"/>
  <c r="R99" i="9"/>
  <c r="U99" i="9"/>
  <c r="V99" i="9"/>
  <c r="W99" i="9"/>
  <c r="Y99" i="9"/>
  <c r="Z99" i="9"/>
  <c r="AA99" i="9"/>
  <c r="AB99" i="9"/>
  <c r="F100" i="9"/>
  <c r="G100" i="9"/>
  <c r="H100" i="9"/>
  <c r="K100" i="9"/>
  <c r="L100" i="9"/>
  <c r="M100" i="9"/>
  <c r="P100" i="9"/>
  <c r="Q100" i="9"/>
  <c r="R100" i="9"/>
  <c r="U100" i="9"/>
  <c r="V100" i="9"/>
  <c r="W100" i="9"/>
  <c r="Y100" i="9"/>
  <c r="Z100" i="9"/>
  <c r="AA100" i="9"/>
  <c r="AB100" i="9"/>
  <c r="E101" i="9"/>
  <c r="F101" i="9"/>
  <c r="G101" i="9"/>
  <c r="H101" i="9"/>
  <c r="K101" i="9"/>
  <c r="L101" i="9"/>
  <c r="M101" i="9"/>
  <c r="P101" i="9"/>
  <c r="Q101" i="9"/>
  <c r="R101" i="9"/>
  <c r="U101" i="9"/>
  <c r="V101" i="9"/>
  <c r="W101" i="9"/>
  <c r="Y101" i="9"/>
  <c r="Z101" i="9"/>
  <c r="AA101" i="9"/>
  <c r="AB101" i="9"/>
  <c r="E102" i="9"/>
  <c r="F102" i="9"/>
  <c r="G102" i="9"/>
  <c r="H102" i="9"/>
  <c r="K102" i="9"/>
  <c r="L102" i="9"/>
  <c r="M102" i="9"/>
  <c r="P102" i="9"/>
  <c r="Q102" i="9"/>
  <c r="R102" i="9"/>
  <c r="U102" i="9"/>
  <c r="V102" i="9"/>
  <c r="W102" i="9"/>
  <c r="Y102" i="9"/>
  <c r="Z102" i="9"/>
  <c r="AA102" i="9"/>
  <c r="AB102" i="9"/>
  <c r="E103" i="9"/>
  <c r="F103" i="9"/>
  <c r="G103" i="9"/>
  <c r="H103" i="9"/>
  <c r="K103" i="9"/>
  <c r="L103" i="9"/>
  <c r="M103" i="9"/>
  <c r="P103" i="9"/>
  <c r="Q103" i="9"/>
  <c r="R103" i="9"/>
  <c r="U103" i="9"/>
  <c r="V103" i="9"/>
  <c r="W103" i="9"/>
  <c r="Y103" i="9"/>
  <c r="Z103" i="9"/>
  <c r="AA103" i="9"/>
  <c r="AB103" i="9"/>
  <c r="E104" i="9"/>
  <c r="F104" i="9"/>
  <c r="G104" i="9"/>
  <c r="H104" i="9"/>
  <c r="K104" i="9"/>
  <c r="L104" i="9"/>
  <c r="M104" i="9"/>
  <c r="P104" i="9"/>
  <c r="Q104" i="9"/>
  <c r="R104" i="9"/>
  <c r="U104" i="9"/>
  <c r="V104" i="9"/>
  <c r="W104" i="9"/>
  <c r="Y104" i="9"/>
  <c r="Z104" i="9"/>
  <c r="AA104" i="9"/>
  <c r="AB104" i="9"/>
  <c r="F105" i="9"/>
  <c r="G105" i="9"/>
  <c r="H105" i="9"/>
  <c r="K105" i="9"/>
  <c r="L105" i="9"/>
  <c r="M105" i="9"/>
  <c r="P105" i="9"/>
  <c r="Q105" i="9"/>
  <c r="R105" i="9"/>
  <c r="U105" i="9"/>
  <c r="V105" i="9"/>
  <c r="W105" i="9"/>
  <c r="Y105" i="9"/>
  <c r="Z105" i="9"/>
  <c r="AA105" i="9"/>
  <c r="AB105" i="9"/>
  <c r="F106" i="9"/>
  <c r="G106" i="9"/>
  <c r="H106" i="9"/>
  <c r="K106" i="9"/>
  <c r="L106" i="9"/>
  <c r="M106" i="9"/>
  <c r="P106" i="9"/>
  <c r="Q106" i="9"/>
  <c r="R106" i="9"/>
  <c r="U106" i="9"/>
  <c r="V106" i="9"/>
  <c r="W106" i="9"/>
  <c r="Y106" i="9"/>
  <c r="Z106" i="9"/>
  <c r="AA106" i="9"/>
  <c r="AB106" i="9"/>
  <c r="E107" i="9"/>
  <c r="F107" i="9"/>
  <c r="G107" i="9"/>
  <c r="H107" i="9"/>
  <c r="K107" i="9"/>
  <c r="L107" i="9"/>
  <c r="M107" i="9"/>
  <c r="P107" i="9"/>
  <c r="Q107" i="9"/>
  <c r="R107" i="9"/>
  <c r="U107" i="9"/>
  <c r="V107" i="9"/>
  <c r="W107" i="9"/>
  <c r="Y107" i="9"/>
  <c r="Z107" i="9"/>
  <c r="AA107" i="9"/>
  <c r="AB107" i="9"/>
  <c r="E108" i="9"/>
  <c r="F108" i="9"/>
  <c r="G108" i="9"/>
  <c r="H108" i="9"/>
  <c r="K108" i="9"/>
  <c r="L108" i="9"/>
  <c r="M108" i="9"/>
  <c r="P108" i="9"/>
  <c r="Q108" i="9"/>
  <c r="R108" i="9"/>
  <c r="U108" i="9"/>
  <c r="V108" i="9"/>
  <c r="W108" i="9"/>
  <c r="Y108" i="9"/>
  <c r="Z108" i="9"/>
  <c r="AA108" i="9"/>
  <c r="AB108" i="9"/>
  <c r="E109" i="9"/>
  <c r="F109" i="9"/>
  <c r="G109" i="9"/>
  <c r="H109" i="9"/>
  <c r="K109" i="9"/>
  <c r="L109" i="9"/>
  <c r="M109" i="9"/>
  <c r="P109" i="9"/>
  <c r="Q109" i="9"/>
  <c r="R109" i="9"/>
  <c r="U109" i="9"/>
  <c r="V109" i="9"/>
  <c r="W109" i="9"/>
  <c r="Y109" i="9"/>
  <c r="Z109" i="9"/>
  <c r="AA109" i="9"/>
  <c r="AB109" i="9"/>
  <c r="E110" i="9"/>
  <c r="F110" i="9"/>
  <c r="G110" i="9"/>
  <c r="H110" i="9"/>
  <c r="K110" i="9"/>
  <c r="L110" i="9"/>
  <c r="M110" i="9"/>
  <c r="P110" i="9"/>
  <c r="Q110" i="9"/>
  <c r="R110" i="9"/>
  <c r="U110" i="9"/>
  <c r="V110" i="9"/>
  <c r="W110" i="9"/>
  <c r="Y110" i="9"/>
  <c r="Z110" i="9"/>
  <c r="AA110" i="9"/>
  <c r="AB110" i="9"/>
  <c r="F111" i="9"/>
  <c r="G111" i="9"/>
  <c r="H111" i="9"/>
  <c r="K111" i="9"/>
  <c r="L111" i="9"/>
  <c r="M111" i="9"/>
  <c r="P111" i="9"/>
  <c r="Q111" i="9"/>
  <c r="R111" i="9"/>
  <c r="U111" i="9"/>
  <c r="V111" i="9"/>
  <c r="W111" i="9"/>
  <c r="Y111" i="9"/>
  <c r="Z111" i="9"/>
  <c r="AA111" i="9"/>
  <c r="AB111" i="9"/>
  <c r="E112" i="9"/>
  <c r="F112" i="9"/>
  <c r="G112" i="9"/>
  <c r="H112" i="9"/>
  <c r="K112" i="9"/>
  <c r="L112" i="9"/>
  <c r="M112" i="9"/>
  <c r="P112" i="9"/>
  <c r="Q112" i="9"/>
  <c r="R112" i="9"/>
  <c r="U112" i="9"/>
  <c r="V112" i="9"/>
  <c r="W112" i="9"/>
  <c r="Y112" i="9"/>
  <c r="Z112" i="9"/>
  <c r="AA112" i="9"/>
  <c r="AB112" i="9"/>
  <c r="E113" i="9"/>
  <c r="F113" i="9"/>
  <c r="G113" i="9"/>
  <c r="H113" i="9"/>
  <c r="K113" i="9"/>
  <c r="L113" i="9"/>
  <c r="M113" i="9"/>
  <c r="P113" i="9"/>
  <c r="Q113" i="9"/>
  <c r="R113" i="9"/>
  <c r="U113" i="9"/>
  <c r="V113" i="9"/>
  <c r="W113" i="9"/>
  <c r="Y113" i="9"/>
  <c r="Z113" i="9"/>
  <c r="AA113" i="9"/>
  <c r="AB113" i="9"/>
  <c r="F114" i="9"/>
  <c r="G114" i="9"/>
  <c r="H114" i="9"/>
  <c r="K114" i="9"/>
  <c r="L114" i="9"/>
  <c r="M114" i="9"/>
  <c r="P114" i="9"/>
  <c r="Q114" i="9"/>
  <c r="R114" i="9"/>
  <c r="U114" i="9"/>
  <c r="V114" i="9"/>
  <c r="W114" i="9"/>
  <c r="Y114" i="9"/>
  <c r="Z114" i="9"/>
  <c r="AA114" i="9"/>
  <c r="AB114" i="9"/>
  <c r="E115" i="9"/>
  <c r="F115" i="9"/>
  <c r="G115" i="9"/>
  <c r="H115" i="9"/>
  <c r="K115" i="9"/>
  <c r="L115" i="9"/>
  <c r="M115" i="9"/>
  <c r="P115" i="9"/>
  <c r="Q115" i="9"/>
  <c r="R115" i="9"/>
  <c r="U115" i="9"/>
  <c r="V115" i="9"/>
  <c r="W115" i="9"/>
  <c r="Y115" i="9"/>
  <c r="Z115" i="9"/>
  <c r="AA115" i="9"/>
  <c r="AB115" i="9"/>
  <c r="F116" i="9"/>
  <c r="G116" i="9"/>
  <c r="H116" i="9"/>
  <c r="K116" i="9"/>
  <c r="L116" i="9"/>
  <c r="M116" i="9"/>
  <c r="P116" i="9"/>
  <c r="Q116" i="9"/>
  <c r="R116" i="9"/>
  <c r="U116" i="9"/>
  <c r="V116" i="9"/>
  <c r="W116" i="9"/>
  <c r="Y116" i="9"/>
  <c r="Z116" i="9"/>
  <c r="AA116" i="9"/>
  <c r="AB116" i="9"/>
  <c r="E117" i="9"/>
  <c r="F117" i="9"/>
  <c r="G117" i="9"/>
  <c r="H117" i="9"/>
  <c r="K117" i="9"/>
  <c r="L117" i="9"/>
  <c r="M117" i="9"/>
  <c r="P117" i="9"/>
  <c r="Q117" i="9"/>
  <c r="R117" i="9"/>
  <c r="U117" i="9"/>
  <c r="V117" i="9"/>
  <c r="W117" i="9"/>
  <c r="Y117" i="9"/>
  <c r="Z117" i="9"/>
  <c r="AA117" i="9"/>
  <c r="AB117" i="9"/>
  <c r="E118" i="9"/>
  <c r="F118" i="9"/>
  <c r="G118" i="9"/>
  <c r="H118" i="9"/>
  <c r="K118" i="9"/>
  <c r="L118" i="9"/>
  <c r="M118" i="9"/>
  <c r="P118" i="9"/>
  <c r="Q118" i="9"/>
  <c r="R118" i="9"/>
  <c r="U118" i="9"/>
  <c r="V118" i="9"/>
  <c r="W118" i="9"/>
  <c r="Y118" i="9"/>
  <c r="Z118" i="9"/>
  <c r="AA118" i="9"/>
  <c r="AB118" i="9"/>
  <c r="E119" i="9"/>
  <c r="F119" i="9"/>
  <c r="G119" i="9"/>
  <c r="H119" i="9"/>
  <c r="K119" i="9"/>
  <c r="L119" i="9"/>
  <c r="M119" i="9"/>
  <c r="P119" i="9"/>
  <c r="Q119" i="9"/>
  <c r="R119" i="9"/>
  <c r="U119" i="9"/>
  <c r="V119" i="9"/>
  <c r="W119" i="9"/>
  <c r="Y119" i="9"/>
  <c r="Z119" i="9"/>
  <c r="AA119" i="9"/>
  <c r="AB119" i="9"/>
  <c r="E120" i="9"/>
  <c r="F120" i="9"/>
  <c r="G120" i="9"/>
  <c r="H120" i="9"/>
  <c r="K120" i="9"/>
  <c r="L120" i="9"/>
  <c r="M120" i="9"/>
  <c r="P120" i="9"/>
  <c r="Q120" i="9"/>
  <c r="R120" i="9"/>
  <c r="U120" i="9"/>
  <c r="V120" i="9"/>
  <c r="W120" i="9"/>
  <c r="Y120" i="9"/>
  <c r="Z120" i="9"/>
  <c r="AA120" i="9"/>
  <c r="AB120" i="9"/>
  <c r="F121" i="9"/>
  <c r="G121" i="9"/>
  <c r="H121" i="9"/>
  <c r="K121" i="9"/>
  <c r="L121" i="9"/>
  <c r="M121" i="9"/>
  <c r="P121" i="9"/>
  <c r="Q121" i="9"/>
  <c r="R121" i="9"/>
  <c r="U121" i="9"/>
  <c r="V121" i="9"/>
  <c r="W121" i="9"/>
  <c r="Y121" i="9"/>
  <c r="Z121" i="9"/>
  <c r="AA121" i="9"/>
  <c r="AB121" i="9"/>
  <c r="F122" i="9"/>
  <c r="G122" i="9"/>
  <c r="H122" i="9"/>
  <c r="K122" i="9"/>
  <c r="L122" i="9"/>
  <c r="M122" i="9"/>
  <c r="P122" i="9"/>
  <c r="Q122" i="9"/>
  <c r="R122" i="9"/>
  <c r="U122" i="9"/>
  <c r="V122" i="9"/>
  <c r="W122" i="9"/>
  <c r="Y122" i="9"/>
  <c r="Z122" i="9"/>
  <c r="AA122" i="9"/>
  <c r="AB122" i="9"/>
  <c r="E123" i="9"/>
  <c r="F123" i="9"/>
  <c r="G123" i="9"/>
  <c r="H123" i="9"/>
  <c r="K123" i="9"/>
  <c r="L123" i="9"/>
  <c r="M123" i="9"/>
  <c r="P123" i="9"/>
  <c r="Q123" i="9"/>
  <c r="R123" i="9"/>
  <c r="U123" i="9"/>
  <c r="V123" i="9"/>
  <c r="W123" i="9"/>
  <c r="Y123" i="9"/>
  <c r="Z123" i="9"/>
  <c r="AA123" i="9"/>
  <c r="AB123" i="9"/>
  <c r="E124" i="9"/>
  <c r="F124" i="9"/>
  <c r="G124" i="9"/>
  <c r="H124" i="9"/>
  <c r="K124" i="9"/>
  <c r="L124" i="9"/>
  <c r="M124" i="9"/>
  <c r="P124" i="9"/>
  <c r="Q124" i="9"/>
  <c r="R124" i="9"/>
  <c r="U124" i="9"/>
  <c r="V124" i="9"/>
  <c r="W124" i="9"/>
  <c r="Y124" i="9"/>
  <c r="Z124" i="9"/>
  <c r="AA124" i="9"/>
  <c r="AB124" i="9"/>
  <c r="E125" i="9"/>
  <c r="F125" i="9"/>
  <c r="G125" i="9"/>
  <c r="H125" i="9"/>
  <c r="K125" i="9"/>
  <c r="L125" i="9"/>
  <c r="M125" i="9"/>
  <c r="P125" i="9"/>
  <c r="Q125" i="9"/>
  <c r="R125" i="9"/>
  <c r="U125" i="9"/>
  <c r="V125" i="9"/>
  <c r="W125" i="9"/>
  <c r="Y125" i="9"/>
  <c r="Z125" i="9"/>
  <c r="AA125" i="9"/>
  <c r="AB125" i="9"/>
  <c r="E126" i="9"/>
  <c r="F126" i="9"/>
  <c r="G126" i="9"/>
  <c r="H126" i="9"/>
  <c r="K126" i="9"/>
  <c r="L126" i="9"/>
  <c r="M126" i="9"/>
  <c r="P126" i="9"/>
  <c r="Q126" i="9"/>
  <c r="R126" i="9"/>
  <c r="U126" i="9"/>
  <c r="V126" i="9"/>
  <c r="W126" i="9"/>
  <c r="Y126" i="9"/>
  <c r="Z126" i="9"/>
  <c r="AA126" i="9"/>
  <c r="AB126" i="9"/>
  <c r="F127" i="9"/>
  <c r="G127" i="9"/>
  <c r="H127" i="9"/>
  <c r="K127" i="9"/>
  <c r="L127" i="9"/>
  <c r="M127" i="9"/>
  <c r="P127" i="9"/>
  <c r="Q127" i="9"/>
  <c r="R127" i="9"/>
  <c r="U127" i="9"/>
  <c r="V127" i="9"/>
  <c r="W127" i="9"/>
  <c r="Y127" i="9"/>
  <c r="Z127" i="9"/>
  <c r="AA127" i="9"/>
  <c r="AB127" i="9"/>
  <c r="E128" i="9"/>
  <c r="F128" i="9"/>
  <c r="G128" i="9"/>
  <c r="H128" i="9"/>
  <c r="K128" i="9"/>
  <c r="L128" i="9"/>
  <c r="M128" i="9"/>
  <c r="P128" i="9"/>
  <c r="Q128" i="9"/>
  <c r="R128" i="9"/>
  <c r="U128" i="9"/>
  <c r="V128" i="9"/>
  <c r="W128" i="9"/>
  <c r="Y128" i="9"/>
  <c r="Z128" i="9"/>
  <c r="AA128" i="9"/>
  <c r="AB128" i="9"/>
  <c r="E129" i="9"/>
  <c r="F129" i="9"/>
  <c r="G129" i="9"/>
  <c r="H129" i="9"/>
  <c r="K129" i="9"/>
  <c r="L129" i="9"/>
  <c r="M129" i="9"/>
  <c r="P129" i="9"/>
  <c r="Q129" i="9"/>
  <c r="R129" i="9"/>
  <c r="U129" i="9"/>
  <c r="V129" i="9"/>
  <c r="W129" i="9"/>
  <c r="Y129" i="9"/>
  <c r="Z129" i="9"/>
  <c r="AA129" i="9"/>
  <c r="AB129" i="9"/>
  <c r="F130" i="9"/>
  <c r="G130" i="9"/>
  <c r="H130" i="9"/>
  <c r="K130" i="9"/>
  <c r="L130" i="9"/>
  <c r="M130" i="9"/>
  <c r="P130" i="9"/>
  <c r="Q130" i="9"/>
  <c r="R130" i="9"/>
  <c r="U130" i="9"/>
  <c r="V130" i="9"/>
  <c r="W130" i="9"/>
  <c r="Y130" i="9"/>
  <c r="Z130" i="9"/>
  <c r="AA130" i="9"/>
  <c r="AB130" i="9"/>
  <c r="E131" i="9"/>
  <c r="F131" i="9"/>
  <c r="G131" i="9"/>
  <c r="H131" i="9"/>
  <c r="K131" i="9"/>
  <c r="L131" i="9"/>
  <c r="M131" i="9"/>
  <c r="P131" i="9"/>
  <c r="Q131" i="9"/>
  <c r="R131" i="9"/>
  <c r="U131" i="9"/>
  <c r="V131" i="9"/>
  <c r="W131" i="9"/>
  <c r="Y131" i="9"/>
  <c r="Z131" i="9"/>
  <c r="AA131" i="9"/>
  <c r="AB131" i="9"/>
  <c r="F132" i="9"/>
  <c r="G132" i="9"/>
  <c r="H132" i="9"/>
  <c r="K132" i="9"/>
  <c r="L132" i="9"/>
  <c r="M132" i="9"/>
  <c r="P132" i="9"/>
  <c r="Q132" i="9"/>
  <c r="R132" i="9"/>
  <c r="U132" i="9"/>
  <c r="V132" i="9"/>
  <c r="W132" i="9"/>
  <c r="Y132" i="9"/>
  <c r="Z132" i="9"/>
  <c r="AA132" i="9"/>
  <c r="AB132" i="9"/>
  <c r="E133" i="9"/>
  <c r="F133" i="9"/>
  <c r="G133" i="9"/>
  <c r="H133" i="9"/>
  <c r="K133" i="9"/>
  <c r="L133" i="9"/>
  <c r="M133" i="9"/>
  <c r="P133" i="9"/>
  <c r="Q133" i="9"/>
  <c r="R133" i="9"/>
  <c r="U133" i="9"/>
  <c r="V133" i="9"/>
  <c r="W133" i="9"/>
  <c r="Y133" i="9"/>
  <c r="Z133" i="9"/>
  <c r="AA133" i="9"/>
  <c r="AB133" i="9"/>
  <c r="E134" i="9"/>
  <c r="F134" i="9"/>
  <c r="G134" i="9"/>
  <c r="H134" i="9"/>
  <c r="K134" i="9"/>
  <c r="L134" i="9"/>
  <c r="M134" i="9"/>
  <c r="P134" i="9"/>
  <c r="Q134" i="9"/>
  <c r="R134" i="9"/>
  <c r="U134" i="9"/>
  <c r="V134" i="9"/>
  <c r="W134" i="9"/>
  <c r="Y134" i="9"/>
  <c r="Z134" i="9"/>
  <c r="AA134" i="9"/>
  <c r="AB134" i="9"/>
  <c r="E135" i="9"/>
  <c r="F135" i="9"/>
  <c r="G135" i="9"/>
  <c r="H135" i="9"/>
  <c r="K135" i="9"/>
  <c r="L135" i="9"/>
  <c r="M135" i="9"/>
  <c r="P135" i="9"/>
  <c r="Q135" i="9"/>
  <c r="R135" i="9"/>
  <c r="U135" i="9"/>
  <c r="V135" i="9"/>
  <c r="W135" i="9"/>
  <c r="Y135" i="9"/>
  <c r="Z135" i="9"/>
  <c r="AA135" i="9"/>
  <c r="AB135" i="9"/>
  <c r="E136" i="9"/>
  <c r="F136" i="9"/>
  <c r="G136" i="9"/>
  <c r="H136" i="9"/>
  <c r="K136" i="9"/>
  <c r="L136" i="9"/>
  <c r="M136" i="9"/>
  <c r="P136" i="9"/>
  <c r="Q136" i="9"/>
  <c r="R136" i="9"/>
  <c r="U136" i="9"/>
  <c r="V136" i="9"/>
  <c r="W136" i="9"/>
  <c r="Y136" i="9"/>
  <c r="Z136" i="9"/>
  <c r="AA136" i="9"/>
  <c r="AB136" i="9"/>
  <c r="F137" i="9"/>
  <c r="G137" i="9"/>
  <c r="H137" i="9"/>
  <c r="K137" i="9"/>
  <c r="L137" i="9"/>
  <c r="M137" i="9"/>
  <c r="P137" i="9"/>
  <c r="Q137" i="9"/>
  <c r="R137" i="9"/>
  <c r="U137" i="9"/>
  <c r="V137" i="9"/>
  <c r="W137" i="9"/>
  <c r="Y137" i="9"/>
  <c r="Z137" i="9"/>
  <c r="AA137" i="9"/>
  <c r="AB137" i="9"/>
  <c r="F138" i="9"/>
  <c r="G138" i="9"/>
  <c r="H138" i="9"/>
  <c r="K138" i="9"/>
  <c r="L138" i="9"/>
  <c r="M138" i="9"/>
  <c r="P138" i="9"/>
  <c r="Q138" i="9"/>
  <c r="R138" i="9"/>
  <c r="U138" i="9"/>
  <c r="V138" i="9"/>
  <c r="W138" i="9"/>
  <c r="Y138" i="9"/>
  <c r="Z138" i="9"/>
  <c r="AA138" i="9"/>
  <c r="AB138" i="9"/>
  <c r="E139" i="9"/>
  <c r="F139" i="9"/>
  <c r="G139" i="9"/>
  <c r="H139" i="9"/>
  <c r="K139" i="9"/>
  <c r="L139" i="9"/>
  <c r="M139" i="9"/>
  <c r="P139" i="9"/>
  <c r="Q139" i="9"/>
  <c r="R139" i="9"/>
  <c r="U139" i="9"/>
  <c r="V139" i="9"/>
  <c r="W139" i="9"/>
  <c r="Y139" i="9"/>
  <c r="Z139" i="9"/>
  <c r="AA139" i="9"/>
  <c r="AB139" i="9"/>
  <c r="E140" i="9"/>
  <c r="F140" i="9"/>
  <c r="G140" i="9"/>
  <c r="H140" i="9"/>
  <c r="K140" i="9"/>
  <c r="L140" i="9"/>
  <c r="M140" i="9"/>
  <c r="P140" i="9"/>
  <c r="Q140" i="9"/>
  <c r="R140" i="9"/>
  <c r="U140" i="9"/>
  <c r="V140" i="9"/>
  <c r="W140" i="9"/>
  <c r="Y140" i="9"/>
  <c r="Z140" i="9"/>
  <c r="AA140" i="9"/>
  <c r="AB140" i="9"/>
  <c r="E141" i="9"/>
  <c r="F141" i="9"/>
  <c r="G141" i="9"/>
  <c r="H141" i="9"/>
  <c r="K141" i="9"/>
  <c r="L141" i="9"/>
  <c r="M141" i="9"/>
  <c r="P141" i="9"/>
  <c r="Q141" i="9"/>
  <c r="R141" i="9"/>
  <c r="U141" i="9"/>
  <c r="V141" i="9"/>
  <c r="W141" i="9"/>
  <c r="Y141" i="9"/>
  <c r="Z141" i="9"/>
  <c r="AA141" i="9"/>
  <c r="AB141" i="9"/>
  <c r="E142" i="9"/>
  <c r="F142" i="9"/>
  <c r="G142" i="9"/>
  <c r="H142" i="9"/>
  <c r="K142" i="9"/>
  <c r="L142" i="9"/>
  <c r="M142" i="9"/>
  <c r="P142" i="9"/>
  <c r="Q142" i="9"/>
  <c r="R142" i="9"/>
  <c r="U142" i="9"/>
  <c r="V142" i="9"/>
  <c r="W142" i="9"/>
  <c r="Y142" i="9"/>
  <c r="Z142" i="9"/>
  <c r="AA142" i="9"/>
  <c r="AB142" i="9"/>
  <c r="F143" i="9"/>
  <c r="G143" i="9"/>
  <c r="H143" i="9"/>
  <c r="K143" i="9"/>
  <c r="L143" i="9"/>
  <c r="M143" i="9"/>
  <c r="P143" i="9"/>
  <c r="Q143" i="9"/>
  <c r="R143" i="9"/>
  <c r="U143" i="9"/>
  <c r="V143" i="9"/>
  <c r="W143" i="9"/>
  <c r="Y143" i="9"/>
  <c r="Z143" i="9"/>
  <c r="AA143" i="9"/>
  <c r="AB143" i="9"/>
  <c r="E144" i="9"/>
  <c r="F144" i="9"/>
  <c r="G144" i="9"/>
  <c r="H144" i="9"/>
  <c r="K144" i="9"/>
  <c r="L144" i="9"/>
  <c r="M144" i="9"/>
  <c r="P144" i="9"/>
  <c r="Q144" i="9"/>
  <c r="R144" i="9"/>
  <c r="U144" i="9"/>
  <c r="V144" i="9"/>
  <c r="W144" i="9"/>
  <c r="Y144" i="9"/>
  <c r="Z144" i="9"/>
  <c r="AA144" i="9"/>
  <c r="AB144" i="9"/>
  <c r="E145" i="9"/>
  <c r="F145" i="9"/>
  <c r="G145" i="9"/>
  <c r="H145" i="9"/>
  <c r="K145" i="9"/>
  <c r="L145" i="9"/>
  <c r="M145" i="9"/>
  <c r="P145" i="9"/>
  <c r="Q145" i="9"/>
  <c r="R145" i="9"/>
  <c r="U145" i="9"/>
  <c r="V145" i="9"/>
  <c r="W145" i="9"/>
  <c r="Y145" i="9"/>
  <c r="Z145" i="9"/>
  <c r="AA145" i="9"/>
  <c r="AB145" i="9"/>
  <c r="F146" i="9"/>
  <c r="G146" i="9"/>
  <c r="H146" i="9"/>
  <c r="K146" i="9"/>
  <c r="L146" i="9"/>
  <c r="M146" i="9"/>
  <c r="P146" i="9"/>
  <c r="Q146" i="9"/>
  <c r="R146" i="9"/>
  <c r="U146" i="9"/>
  <c r="V146" i="9"/>
  <c r="W146" i="9"/>
  <c r="Y146" i="9"/>
  <c r="Z146" i="9"/>
  <c r="AA146" i="9"/>
  <c r="AB146" i="9"/>
  <c r="E147" i="9"/>
  <c r="F147" i="9"/>
  <c r="G147" i="9"/>
  <c r="H147" i="9"/>
  <c r="K147" i="9"/>
  <c r="L147" i="9"/>
  <c r="M147" i="9"/>
  <c r="P147" i="9"/>
  <c r="Q147" i="9"/>
  <c r="R147" i="9"/>
  <c r="U147" i="9"/>
  <c r="V147" i="9"/>
  <c r="W147" i="9"/>
  <c r="Y147" i="9"/>
  <c r="Z147" i="9"/>
  <c r="AA147" i="9"/>
  <c r="AB147" i="9"/>
  <c r="F148" i="9"/>
  <c r="G148" i="9"/>
  <c r="H148" i="9"/>
  <c r="K148" i="9"/>
  <c r="L148" i="9"/>
  <c r="M148" i="9"/>
  <c r="P148" i="9"/>
  <c r="Q148" i="9"/>
  <c r="R148" i="9"/>
  <c r="U148" i="9"/>
  <c r="V148" i="9"/>
  <c r="W148" i="9"/>
  <c r="Y148" i="9"/>
  <c r="Z148" i="9"/>
  <c r="AA148" i="9"/>
  <c r="AB148" i="9"/>
  <c r="E149" i="9"/>
  <c r="F149" i="9"/>
  <c r="G149" i="9"/>
  <c r="H149" i="9"/>
  <c r="K149" i="9"/>
  <c r="L149" i="9"/>
  <c r="M149" i="9"/>
  <c r="P149" i="9"/>
  <c r="Q149" i="9"/>
  <c r="R149" i="9"/>
  <c r="U149" i="9"/>
  <c r="V149" i="9"/>
  <c r="W149" i="9"/>
  <c r="Y149" i="9"/>
  <c r="Z149" i="9"/>
  <c r="AA149" i="9"/>
  <c r="AB149" i="9"/>
  <c r="E150" i="9"/>
  <c r="F150" i="9"/>
  <c r="G150" i="9"/>
  <c r="H150" i="9"/>
  <c r="K150" i="9"/>
  <c r="L150" i="9"/>
  <c r="M150" i="9"/>
  <c r="P150" i="9"/>
  <c r="Q150" i="9"/>
  <c r="R150" i="9"/>
  <c r="U150" i="9"/>
  <c r="V150" i="9"/>
  <c r="W150" i="9"/>
  <c r="Y150" i="9"/>
  <c r="Z150" i="9"/>
  <c r="AA150" i="9"/>
  <c r="AB150" i="9"/>
  <c r="E151" i="9"/>
  <c r="F151" i="9"/>
  <c r="G151" i="9"/>
  <c r="H151" i="9"/>
  <c r="K151" i="9"/>
  <c r="L151" i="9"/>
  <c r="M151" i="9"/>
  <c r="P151" i="9"/>
  <c r="Q151" i="9"/>
  <c r="R151" i="9"/>
  <c r="U151" i="9"/>
  <c r="V151" i="9"/>
  <c r="W151" i="9"/>
  <c r="Y151" i="9"/>
  <c r="Z151" i="9"/>
  <c r="AA151" i="9"/>
  <c r="AB151" i="9"/>
  <c r="E152" i="9"/>
  <c r="F152" i="9"/>
  <c r="G152" i="9"/>
  <c r="H152" i="9"/>
  <c r="K152" i="9"/>
  <c r="L152" i="9"/>
  <c r="M152" i="9"/>
  <c r="P152" i="9"/>
  <c r="Q152" i="9"/>
  <c r="R152" i="9"/>
  <c r="U152" i="9"/>
  <c r="V152" i="9"/>
  <c r="W152" i="9"/>
  <c r="Y152" i="9"/>
  <c r="Z152" i="9"/>
  <c r="AA152" i="9"/>
  <c r="AB152" i="9"/>
  <c r="F153" i="9"/>
  <c r="G153" i="9"/>
  <c r="H153" i="9"/>
  <c r="K153" i="9"/>
  <c r="L153" i="9"/>
  <c r="M153" i="9"/>
  <c r="P153" i="9"/>
  <c r="Q153" i="9"/>
  <c r="R153" i="9"/>
  <c r="U153" i="9"/>
  <c r="V153" i="9"/>
  <c r="W153" i="9"/>
  <c r="Y153" i="9"/>
  <c r="Z153" i="9"/>
  <c r="AA153" i="9"/>
  <c r="AB153" i="9"/>
  <c r="F154" i="9"/>
  <c r="G154" i="9"/>
  <c r="H154" i="9"/>
  <c r="K154" i="9"/>
  <c r="L154" i="9"/>
  <c r="M154" i="9"/>
  <c r="P154" i="9"/>
  <c r="Q154" i="9"/>
  <c r="R154" i="9"/>
  <c r="U154" i="9"/>
  <c r="V154" i="9"/>
  <c r="W154" i="9"/>
  <c r="Y154" i="9"/>
  <c r="Z154" i="9"/>
  <c r="AA154" i="9"/>
  <c r="AB154" i="9"/>
  <c r="E155" i="9"/>
  <c r="F155" i="9"/>
  <c r="G155" i="9"/>
  <c r="H155" i="9"/>
  <c r="K155" i="9"/>
  <c r="L155" i="9"/>
  <c r="M155" i="9"/>
  <c r="P155" i="9"/>
  <c r="Q155" i="9"/>
  <c r="R155" i="9"/>
  <c r="U155" i="9"/>
  <c r="V155" i="9"/>
  <c r="W155" i="9"/>
  <c r="Y155" i="9"/>
  <c r="Z155" i="9"/>
  <c r="AA155" i="9"/>
  <c r="AB155" i="9"/>
  <c r="E156" i="9"/>
  <c r="F156" i="9"/>
  <c r="G156" i="9"/>
  <c r="H156" i="9"/>
  <c r="K156" i="9"/>
  <c r="L156" i="9"/>
  <c r="M156" i="9"/>
  <c r="P156" i="9"/>
  <c r="Q156" i="9"/>
  <c r="R156" i="9"/>
  <c r="U156" i="9"/>
  <c r="V156" i="9"/>
  <c r="W156" i="9"/>
  <c r="Y156" i="9"/>
  <c r="Z156" i="9"/>
  <c r="AA156" i="9"/>
  <c r="AB156" i="9"/>
  <c r="E157" i="9"/>
  <c r="F157" i="9"/>
  <c r="G157" i="9"/>
  <c r="H157" i="9"/>
  <c r="K157" i="9"/>
  <c r="L157" i="9"/>
  <c r="M157" i="9"/>
  <c r="P157" i="9"/>
  <c r="Q157" i="9"/>
  <c r="R157" i="9"/>
  <c r="U157" i="9"/>
  <c r="V157" i="9"/>
  <c r="W157" i="9"/>
  <c r="Y157" i="9"/>
  <c r="Z157" i="9"/>
  <c r="AA157" i="9"/>
  <c r="AB157" i="9"/>
  <c r="E158" i="9"/>
  <c r="F158" i="9"/>
  <c r="G158" i="9"/>
  <c r="H158" i="9"/>
  <c r="K158" i="9"/>
  <c r="L158" i="9"/>
  <c r="M158" i="9"/>
  <c r="P158" i="9"/>
  <c r="Q158" i="9"/>
  <c r="R158" i="9"/>
  <c r="U158" i="9"/>
  <c r="V158" i="9"/>
  <c r="W158" i="9"/>
  <c r="Y158" i="9"/>
  <c r="Z158" i="9"/>
  <c r="AA158" i="9"/>
  <c r="AB158" i="9"/>
  <c r="F159" i="9"/>
  <c r="G159" i="9"/>
  <c r="H159" i="9"/>
  <c r="K159" i="9"/>
  <c r="L159" i="9"/>
  <c r="M159" i="9"/>
  <c r="P159" i="9"/>
  <c r="Q159" i="9"/>
  <c r="R159" i="9"/>
  <c r="U159" i="9"/>
  <c r="V159" i="9"/>
  <c r="W159" i="9"/>
  <c r="Y159" i="9"/>
  <c r="Z159" i="9"/>
  <c r="AA159" i="9"/>
  <c r="AB159" i="9"/>
  <c r="E160" i="9"/>
  <c r="F160" i="9"/>
  <c r="G160" i="9"/>
  <c r="H160" i="9"/>
  <c r="K160" i="9"/>
  <c r="L160" i="9"/>
  <c r="M160" i="9"/>
  <c r="P160" i="9"/>
  <c r="Q160" i="9"/>
  <c r="R160" i="9"/>
  <c r="U160" i="9"/>
  <c r="V160" i="9"/>
  <c r="W160" i="9"/>
  <c r="Y160" i="9"/>
  <c r="Z160" i="9"/>
  <c r="AA160" i="9"/>
  <c r="AB160" i="9"/>
  <c r="E161" i="9"/>
  <c r="F161" i="9"/>
  <c r="G161" i="9"/>
  <c r="H161" i="9"/>
  <c r="K161" i="9"/>
  <c r="L161" i="9"/>
  <c r="M161" i="9"/>
  <c r="P161" i="9"/>
  <c r="Q161" i="9"/>
  <c r="R161" i="9"/>
  <c r="U161" i="9"/>
  <c r="V161" i="9"/>
  <c r="W161" i="9"/>
  <c r="Y161" i="9"/>
  <c r="Z161" i="9"/>
  <c r="AA161" i="9"/>
  <c r="AB161" i="9"/>
  <c r="F162" i="9"/>
  <c r="G162" i="9"/>
  <c r="H162" i="9"/>
  <c r="K162" i="9"/>
  <c r="L162" i="9"/>
  <c r="M162" i="9"/>
  <c r="P162" i="9"/>
  <c r="Q162" i="9"/>
  <c r="R162" i="9"/>
  <c r="U162" i="9"/>
  <c r="V162" i="9"/>
  <c r="W162" i="9"/>
  <c r="Y162" i="9"/>
  <c r="Z162" i="9"/>
  <c r="AA162" i="9"/>
  <c r="AB162" i="9"/>
  <c r="E163" i="9"/>
  <c r="F163" i="9"/>
  <c r="G163" i="9"/>
  <c r="H163" i="9"/>
  <c r="K163" i="9"/>
  <c r="L163" i="9"/>
  <c r="M163" i="9"/>
  <c r="P163" i="9"/>
  <c r="Q163" i="9"/>
  <c r="R163" i="9"/>
  <c r="U163" i="9"/>
  <c r="V163" i="9"/>
  <c r="W163" i="9"/>
  <c r="Y163" i="9"/>
  <c r="Z163" i="9"/>
  <c r="AA163" i="9"/>
  <c r="AB163" i="9"/>
  <c r="F164" i="9"/>
  <c r="G164" i="9"/>
  <c r="H164" i="9"/>
  <c r="K164" i="9"/>
  <c r="L164" i="9"/>
  <c r="M164" i="9"/>
  <c r="O164" i="9"/>
  <c r="P164" i="9"/>
  <c r="Q164" i="9"/>
  <c r="R164" i="9"/>
  <c r="U164" i="9"/>
  <c r="V164" i="9"/>
  <c r="W164" i="9"/>
  <c r="Y164" i="9"/>
  <c r="Z164" i="9"/>
  <c r="AA164" i="9"/>
  <c r="AB164" i="9"/>
  <c r="E165" i="9"/>
  <c r="F165" i="9"/>
  <c r="G165" i="9"/>
  <c r="H165" i="9"/>
  <c r="K165" i="9"/>
  <c r="L165" i="9"/>
  <c r="M165" i="9"/>
  <c r="P165" i="9"/>
  <c r="Q165" i="9"/>
  <c r="R165" i="9"/>
  <c r="U165" i="9"/>
  <c r="V165" i="9"/>
  <c r="W165" i="9"/>
  <c r="Y165" i="9"/>
  <c r="Z165" i="9"/>
  <c r="AA165" i="9"/>
  <c r="AB165" i="9"/>
  <c r="E166" i="9"/>
  <c r="F166" i="9"/>
  <c r="G166" i="9"/>
  <c r="H166" i="9"/>
  <c r="K166" i="9"/>
  <c r="L166" i="9"/>
  <c r="M166" i="9"/>
  <c r="P166" i="9"/>
  <c r="Q166" i="9"/>
  <c r="R166" i="9"/>
  <c r="U166" i="9"/>
  <c r="V166" i="9"/>
  <c r="W166" i="9"/>
  <c r="Y166" i="9"/>
  <c r="Z166" i="9"/>
  <c r="AA166" i="9"/>
  <c r="AB166" i="9"/>
  <c r="E167" i="9"/>
  <c r="F167" i="9"/>
  <c r="G167" i="9"/>
  <c r="H167" i="9"/>
  <c r="K167" i="9"/>
  <c r="L167" i="9"/>
  <c r="M167" i="9"/>
  <c r="P167" i="9"/>
  <c r="Q167" i="9"/>
  <c r="R167" i="9"/>
  <c r="U167" i="9"/>
  <c r="V167" i="9"/>
  <c r="W167" i="9"/>
  <c r="Y167" i="9"/>
  <c r="Z167" i="9"/>
  <c r="AA167" i="9"/>
  <c r="AB167" i="9"/>
  <c r="E168" i="9"/>
  <c r="F168" i="9"/>
  <c r="G168" i="9"/>
  <c r="H168" i="9"/>
  <c r="K168" i="9"/>
  <c r="L168" i="9"/>
  <c r="M168" i="9"/>
  <c r="P168" i="9"/>
  <c r="Q168" i="9"/>
  <c r="R168" i="9"/>
  <c r="U168" i="9"/>
  <c r="V168" i="9"/>
  <c r="W168" i="9"/>
  <c r="Y168" i="9"/>
  <c r="Z168" i="9"/>
  <c r="AA168" i="9"/>
  <c r="AB168" i="9"/>
  <c r="F169" i="9"/>
  <c r="G169" i="9"/>
  <c r="H169" i="9"/>
  <c r="K169" i="9"/>
  <c r="L169" i="9"/>
  <c r="M169" i="9"/>
  <c r="P169" i="9"/>
  <c r="Q169" i="9"/>
  <c r="R169" i="9"/>
  <c r="U169" i="9"/>
  <c r="V169" i="9"/>
  <c r="W169" i="9"/>
  <c r="Y169" i="9"/>
  <c r="Z169" i="9"/>
  <c r="AA169" i="9"/>
  <c r="AB169" i="9"/>
  <c r="E6" i="9"/>
  <c r="F6" i="9"/>
  <c r="G6" i="9"/>
  <c r="H6" i="9"/>
  <c r="K6" i="9"/>
  <c r="L6" i="9"/>
  <c r="M6" i="9"/>
  <c r="P6" i="9"/>
  <c r="Q6" i="9"/>
  <c r="R6" i="9"/>
  <c r="U6" i="9"/>
  <c r="V6" i="9"/>
  <c r="W6" i="9"/>
  <c r="Y6" i="9"/>
  <c r="Z6" i="9"/>
  <c r="AA6" i="9"/>
  <c r="AB6" i="9"/>
  <c r="E7" i="9"/>
  <c r="F7" i="9"/>
  <c r="G7" i="9"/>
  <c r="H7" i="9"/>
  <c r="K7" i="9"/>
  <c r="L7" i="9"/>
  <c r="M7" i="9"/>
  <c r="P7" i="9"/>
  <c r="Q7" i="9"/>
  <c r="R7" i="9"/>
  <c r="U7" i="9"/>
  <c r="V7" i="9"/>
  <c r="W7" i="9"/>
  <c r="Y7" i="9"/>
  <c r="Z7" i="9"/>
  <c r="AA7" i="9"/>
  <c r="AB7" i="9"/>
  <c r="E8" i="9"/>
  <c r="F8" i="9"/>
  <c r="G8" i="9"/>
  <c r="H8" i="9"/>
  <c r="K8" i="9"/>
  <c r="L8" i="9"/>
  <c r="M8" i="9"/>
  <c r="P8" i="9"/>
  <c r="Q8" i="9"/>
  <c r="R8" i="9"/>
  <c r="U8" i="9"/>
  <c r="V8" i="9"/>
  <c r="W8" i="9"/>
  <c r="Y8" i="9"/>
  <c r="Z8" i="9"/>
  <c r="AA8" i="9"/>
  <c r="AB8" i="9"/>
  <c r="E9" i="9"/>
  <c r="F9" i="9"/>
  <c r="G9" i="9"/>
  <c r="H9" i="9"/>
  <c r="K9" i="9"/>
  <c r="L9" i="9"/>
  <c r="M9" i="9"/>
  <c r="P9" i="9"/>
  <c r="Q9" i="9"/>
  <c r="R9" i="9"/>
  <c r="U9" i="9"/>
  <c r="V9" i="9"/>
  <c r="W9" i="9"/>
  <c r="Y9" i="9"/>
  <c r="Z9" i="9"/>
  <c r="AA9" i="9"/>
  <c r="AB9" i="9"/>
  <c r="F10" i="9"/>
  <c r="G10" i="9"/>
  <c r="H10" i="9"/>
  <c r="K10" i="9"/>
  <c r="L10" i="9"/>
  <c r="M10" i="9"/>
  <c r="P10" i="9"/>
  <c r="Q10" i="9"/>
  <c r="R10" i="9"/>
  <c r="U10" i="9"/>
  <c r="V10" i="9"/>
  <c r="W10" i="9"/>
  <c r="Y10" i="9"/>
  <c r="Z10" i="9"/>
  <c r="AA10" i="9"/>
  <c r="AB10" i="9"/>
  <c r="E11" i="9"/>
  <c r="F11" i="9"/>
  <c r="G11" i="9"/>
  <c r="H11" i="9"/>
  <c r="K11" i="9"/>
  <c r="L11" i="9"/>
  <c r="M11" i="9"/>
  <c r="P11" i="9"/>
  <c r="Q11" i="9"/>
  <c r="R11" i="9"/>
  <c r="U11" i="9"/>
  <c r="V11" i="9"/>
  <c r="W11" i="9"/>
  <c r="Y11" i="9"/>
  <c r="Z11" i="9"/>
  <c r="AA11" i="9"/>
  <c r="AB11" i="9"/>
  <c r="E12" i="9"/>
  <c r="F12" i="9"/>
  <c r="G12" i="9"/>
  <c r="H12" i="9"/>
  <c r="K12" i="9"/>
  <c r="L12" i="9"/>
  <c r="M12" i="9"/>
  <c r="P12" i="9"/>
  <c r="Q12" i="9"/>
  <c r="R12" i="9"/>
  <c r="U12" i="9"/>
  <c r="V12" i="9"/>
  <c r="W12" i="9"/>
  <c r="Y12" i="9"/>
  <c r="Z12" i="9"/>
  <c r="AA12" i="9"/>
  <c r="AB12" i="9"/>
  <c r="F13" i="9"/>
  <c r="G13" i="9"/>
  <c r="H13" i="9"/>
  <c r="K13" i="9"/>
  <c r="L13" i="9"/>
  <c r="M13" i="9"/>
  <c r="P13" i="9"/>
  <c r="Q13" i="9"/>
  <c r="R13" i="9"/>
  <c r="U13" i="9"/>
  <c r="V13" i="9"/>
  <c r="W13" i="9"/>
  <c r="Y13" i="9"/>
  <c r="Z13" i="9"/>
  <c r="AA13" i="9"/>
  <c r="AB13" i="9"/>
  <c r="E14" i="9"/>
  <c r="F14" i="9"/>
  <c r="G14" i="9"/>
  <c r="H14" i="9"/>
  <c r="K14" i="9"/>
  <c r="L14" i="9"/>
  <c r="M14" i="9"/>
  <c r="P14" i="9"/>
  <c r="Q14" i="9"/>
  <c r="R14" i="9"/>
  <c r="U14" i="9"/>
  <c r="V14" i="9"/>
  <c r="W14" i="9"/>
  <c r="Y14" i="9"/>
  <c r="Z14" i="9"/>
  <c r="AA14" i="9"/>
  <c r="AB14" i="9"/>
  <c r="F15" i="9"/>
  <c r="G15" i="9"/>
  <c r="H15" i="9"/>
  <c r="K15" i="9"/>
  <c r="L15" i="9"/>
  <c r="M15" i="9"/>
  <c r="P15" i="9"/>
  <c r="Q15" i="9"/>
  <c r="R15" i="9"/>
  <c r="U15" i="9"/>
  <c r="V15" i="9"/>
  <c r="W15" i="9"/>
  <c r="Y15" i="9"/>
  <c r="Z15" i="9"/>
  <c r="AA15" i="9"/>
  <c r="AB15" i="9"/>
  <c r="E16" i="9"/>
  <c r="F16" i="9"/>
  <c r="G16" i="9"/>
  <c r="H16" i="9"/>
  <c r="K16" i="9"/>
  <c r="L16" i="9"/>
  <c r="M16" i="9"/>
  <c r="P16" i="9"/>
  <c r="Q16" i="9"/>
  <c r="R16" i="9"/>
  <c r="U16" i="9"/>
  <c r="V16" i="9"/>
  <c r="W16" i="9"/>
  <c r="Y16" i="9"/>
  <c r="Z16" i="9"/>
  <c r="AA16" i="9"/>
  <c r="AB16" i="9"/>
  <c r="E17" i="9"/>
  <c r="F17" i="9"/>
  <c r="G17" i="9"/>
  <c r="H17" i="9"/>
  <c r="K17" i="9"/>
  <c r="L17" i="9"/>
  <c r="M17" i="9"/>
  <c r="P17" i="9"/>
  <c r="Q17" i="9"/>
  <c r="R17" i="9"/>
  <c r="U17" i="9"/>
  <c r="V17" i="9"/>
  <c r="W17" i="9"/>
  <c r="Y17" i="9"/>
  <c r="Z17" i="9"/>
  <c r="AA17" i="9"/>
  <c r="AB17" i="9"/>
  <c r="E18" i="9"/>
  <c r="F18" i="9"/>
  <c r="G18" i="9"/>
  <c r="H18" i="9"/>
  <c r="K18" i="9"/>
  <c r="L18" i="9"/>
  <c r="M18" i="9"/>
  <c r="P18" i="9"/>
  <c r="Q18" i="9"/>
  <c r="R18" i="9"/>
  <c r="U18" i="9"/>
  <c r="V18" i="9"/>
  <c r="W18" i="9"/>
  <c r="Y18" i="9"/>
  <c r="Z18" i="9"/>
  <c r="AA18" i="9"/>
  <c r="AB18" i="9"/>
  <c r="E19" i="9"/>
  <c r="F19" i="9"/>
  <c r="G19" i="9"/>
  <c r="H19" i="9"/>
  <c r="K19" i="9"/>
  <c r="L19" i="9"/>
  <c r="M19" i="9"/>
  <c r="P19" i="9"/>
  <c r="Q19" i="9"/>
  <c r="R19" i="9"/>
  <c r="U19" i="9"/>
  <c r="V19" i="9"/>
  <c r="W19" i="9"/>
  <c r="Y19" i="9"/>
  <c r="Z19" i="9"/>
  <c r="AA19" i="9"/>
  <c r="AB19" i="9"/>
  <c r="F20" i="9"/>
  <c r="G20" i="9"/>
  <c r="H20" i="9"/>
  <c r="K20" i="9"/>
  <c r="L20" i="9"/>
  <c r="M20" i="9"/>
  <c r="P20" i="9"/>
  <c r="Q20" i="9"/>
  <c r="R20" i="9"/>
  <c r="U20" i="9"/>
  <c r="V20" i="9"/>
  <c r="W20" i="9"/>
  <c r="Y20" i="9"/>
  <c r="Z20" i="9"/>
  <c r="AA20" i="9"/>
  <c r="AB20" i="9"/>
  <c r="F21" i="9"/>
  <c r="G21" i="9"/>
  <c r="H21" i="9"/>
  <c r="K21" i="9"/>
  <c r="L21" i="9"/>
  <c r="M21" i="9"/>
  <c r="P21" i="9"/>
  <c r="Q21" i="9"/>
  <c r="R21" i="9"/>
  <c r="U21" i="9"/>
  <c r="V21" i="9"/>
  <c r="W21" i="9"/>
  <c r="Y21" i="9"/>
  <c r="Z21" i="9"/>
  <c r="AA21" i="9"/>
  <c r="AB21" i="9"/>
  <c r="E22" i="9"/>
  <c r="F22" i="9"/>
  <c r="G22" i="9"/>
  <c r="H22" i="9"/>
  <c r="K22" i="9"/>
  <c r="L22" i="9"/>
  <c r="M22" i="9"/>
  <c r="P22" i="9"/>
  <c r="Q22" i="9"/>
  <c r="R22" i="9"/>
  <c r="U22" i="9"/>
  <c r="V22" i="9"/>
  <c r="W22" i="9"/>
  <c r="Y22" i="9"/>
  <c r="Z22" i="9"/>
  <c r="AA22" i="9"/>
  <c r="AB22" i="9"/>
  <c r="E23" i="9"/>
  <c r="F23" i="9"/>
  <c r="G23" i="9"/>
  <c r="H23" i="9"/>
  <c r="K23" i="9"/>
  <c r="L23" i="9"/>
  <c r="M23" i="9"/>
  <c r="P23" i="9"/>
  <c r="Q23" i="9"/>
  <c r="R23" i="9"/>
  <c r="U23" i="9"/>
  <c r="V23" i="9"/>
  <c r="W23" i="9"/>
  <c r="Y23" i="9"/>
  <c r="Z23" i="9"/>
  <c r="AA23" i="9"/>
  <c r="AB23" i="9"/>
  <c r="E24" i="9"/>
  <c r="F24" i="9"/>
  <c r="G24" i="9"/>
  <c r="H24" i="9"/>
  <c r="K24" i="9"/>
  <c r="L24" i="9"/>
  <c r="M24" i="9"/>
  <c r="P24" i="9"/>
  <c r="Q24" i="9"/>
  <c r="R24" i="9"/>
  <c r="U24" i="9"/>
  <c r="V24" i="9"/>
  <c r="W24" i="9"/>
  <c r="Y24" i="9"/>
  <c r="Z24" i="9"/>
  <c r="AA24" i="9"/>
  <c r="AB24" i="9"/>
  <c r="E25" i="9"/>
  <c r="F25" i="9"/>
  <c r="G25" i="9"/>
  <c r="H25" i="9"/>
  <c r="K25" i="9"/>
  <c r="L25" i="9"/>
  <c r="M25" i="9"/>
  <c r="P25" i="9"/>
  <c r="Q25" i="9"/>
  <c r="R25" i="9"/>
  <c r="U25" i="9"/>
  <c r="V25" i="9"/>
  <c r="W25" i="9"/>
  <c r="Y25" i="9"/>
  <c r="Z25" i="9"/>
  <c r="AA25" i="9"/>
  <c r="AB25" i="9"/>
  <c r="F26" i="9"/>
  <c r="G26" i="9"/>
  <c r="H26" i="9"/>
  <c r="K26" i="9"/>
  <c r="L26" i="9"/>
  <c r="M26" i="9"/>
  <c r="P26" i="9"/>
  <c r="Q26" i="9"/>
  <c r="R26" i="9"/>
  <c r="U26" i="9"/>
  <c r="V26" i="9"/>
  <c r="W26" i="9"/>
  <c r="Y26" i="9"/>
  <c r="Z26" i="9"/>
  <c r="AA26" i="9"/>
  <c r="AB26" i="9"/>
  <c r="E27" i="9"/>
  <c r="F27" i="9"/>
  <c r="G27" i="9"/>
  <c r="H27" i="9"/>
  <c r="K27" i="9"/>
  <c r="L27" i="9"/>
  <c r="M27" i="9"/>
  <c r="P27" i="9"/>
  <c r="Q27" i="9"/>
  <c r="R27" i="9"/>
  <c r="U27" i="9"/>
  <c r="V27" i="9"/>
  <c r="W27" i="9"/>
  <c r="Y27" i="9"/>
  <c r="Z27" i="9"/>
  <c r="AA27" i="9"/>
  <c r="AB27" i="9"/>
  <c r="E28" i="9"/>
  <c r="F28" i="9"/>
  <c r="G28" i="9"/>
  <c r="H28" i="9"/>
  <c r="K28" i="9"/>
  <c r="L28" i="9"/>
  <c r="M28" i="9"/>
  <c r="P28" i="9"/>
  <c r="Q28" i="9"/>
  <c r="R28" i="9"/>
  <c r="U28" i="9"/>
  <c r="V28" i="9"/>
  <c r="W28" i="9"/>
  <c r="Y28" i="9"/>
  <c r="Z28" i="9"/>
  <c r="AA28" i="9"/>
  <c r="AB28" i="9"/>
  <c r="F29" i="9"/>
  <c r="G29" i="9"/>
  <c r="H29" i="9"/>
  <c r="K29" i="9"/>
  <c r="L29" i="9"/>
  <c r="M29" i="9"/>
  <c r="P29" i="9"/>
  <c r="Q29" i="9"/>
  <c r="R29" i="9"/>
  <c r="U29" i="9"/>
  <c r="V29" i="9"/>
  <c r="W29" i="9"/>
  <c r="Y29" i="9"/>
  <c r="Z29" i="9"/>
  <c r="AA29" i="9"/>
  <c r="AB29" i="9"/>
  <c r="E30" i="9"/>
  <c r="F30" i="9"/>
  <c r="G30" i="9"/>
  <c r="H30" i="9"/>
  <c r="K30" i="9"/>
  <c r="L30" i="9"/>
  <c r="M30" i="9"/>
  <c r="P30" i="9"/>
  <c r="Q30" i="9"/>
  <c r="R30" i="9"/>
  <c r="U30" i="9"/>
  <c r="V30" i="9"/>
  <c r="W30" i="9"/>
  <c r="Y30" i="9"/>
  <c r="Z30" i="9"/>
  <c r="AA30" i="9"/>
  <c r="AB30" i="9"/>
  <c r="F31" i="9"/>
  <c r="G31" i="9"/>
  <c r="H31" i="9"/>
  <c r="K31" i="9"/>
  <c r="L31" i="9"/>
  <c r="M31" i="9"/>
  <c r="P31" i="9"/>
  <c r="Q31" i="9"/>
  <c r="R31" i="9"/>
  <c r="U31" i="9"/>
  <c r="V31" i="9"/>
  <c r="W31" i="9"/>
  <c r="Y31" i="9"/>
  <c r="Z31" i="9"/>
  <c r="AA31" i="9"/>
  <c r="AB31" i="9"/>
  <c r="E32" i="9"/>
  <c r="F32" i="9"/>
  <c r="G32" i="9"/>
  <c r="H32" i="9"/>
  <c r="K32" i="9"/>
  <c r="L32" i="9"/>
  <c r="M32" i="9"/>
  <c r="P32" i="9"/>
  <c r="Q32" i="9"/>
  <c r="R32" i="9"/>
  <c r="U32" i="9"/>
  <c r="V32" i="9"/>
  <c r="W32" i="9"/>
  <c r="Y32" i="9"/>
  <c r="Z32" i="9"/>
  <c r="AA32" i="9"/>
  <c r="AB32" i="9"/>
  <c r="E33" i="9"/>
  <c r="F33" i="9"/>
  <c r="G33" i="9"/>
  <c r="H33" i="9"/>
  <c r="K33" i="9"/>
  <c r="L33" i="9"/>
  <c r="M33" i="9"/>
  <c r="P33" i="9"/>
  <c r="Q33" i="9"/>
  <c r="R33" i="9"/>
  <c r="U33" i="9"/>
  <c r="V33" i="9"/>
  <c r="W33" i="9"/>
  <c r="Y33" i="9"/>
  <c r="Z33" i="9"/>
  <c r="AA33" i="9"/>
  <c r="AB33" i="9"/>
  <c r="E34" i="9"/>
  <c r="F34" i="9"/>
  <c r="G34" i="9"/>
  <c r="H34" i="9"/>
  <c r="K34" i="9"/>
  <c r="L34" i="9"/>
  <c r="M34" i="9"/>
  <c r="P34" i="9"/>
  <c r="Q34" i="9"/>
  <c r="R34" i="9"/>
  <c r="U34" i="9"/>
  <c r="V34" i="9"/>
  <c r="W34" i="9"/>
  <c r="Y34" i="9"/>
  <c r="Z34" i="9"/>
  <c r="AA34" i="9"/>
  <c r="AB34" i="9"/>
  <c r="E35" i="9"/>
  <c r="F35" i="9"/>
  <c r="G35" i="9"/>
  <c r="H35" i="9"/>
  <c r="K35" i="9"/>
  <c r="L35" i="9"/>
  <c r="M35" i="9"/>
  <c r="P35" i="9"/>
  <c r="Q35" i="9"/>
  <c r="R35" i="9"/>
  <c r="U35" i="9"/>
  <c r="V35" i="9"/>
  <c r="W35" i="9"/>
  <c r="Y35" i="9"/>
  <c r="Z35" i="9"/>
  <c r="AA35" i="9"/>
  <c r="AB35" i="9"/>
  <c r="F36" i="9"/>
  <c r="G36" i="9"/>
  <c r="H36" i="9"/>
  <c r="K36" i="9"/>
  <c r="L36" i="9"/>
  <c r="M36" i="9"/>
  <c r="P36" i="9"/>
  <c r="Q36" i="9"/>
  <c r="R36" i="9"/>
  <c r="U36" i="9"/>
  <c r="V36" i="9"/>
  <c r="W36" i="9"/>
  <c r="Y36" i="9"/>
  <c r="Z36" i="9"/>
  <c r="AA36" i="9"/>
  <c r="AB36" i="9"/>
  <c r="F37" i="9"/>
  <c r="G37" i="9"/>
  <c r="H37" i="9"/>
  <c r="K37" i="9"/>
  <c r="L37" i="9"/>
  <c r="M37" i="9"/>
  <c r="P37" i="9"/>
  <c r="Q37" i="9"/>
  <c r="R37" i="9"/>
  <c r="U37" i="9"/>
  <c r="V37" i="9"/>
  <c r="W37" i="9"/>
  <c r="Y37" i="9"/>
  <c r="Z37" i="9"/>
  <c r="AA37" i="9"/>
  <c r="AB37" i="9"/>
  <c r="E38" i="9"/>
  <c r="F38" i="9"/>
  <c r="G38" i="9"/>
  <c r="H38" i="9"/>
  <c r="K38" i="9"/>
  <c r="L38" i="9"/>
  <c r="M38" i="9"/>
  <c r="P38" i="9"/>
  <c r="Q38" i="9"/>
  <c r="R38" i="9"/>
  <c r="U38" i="9"/>
  <c r="V38" i="9"/>
  <c r="W38" i="9"/>
  <c r="Y38" i="9"/>
  <c r="Z38" i="9"/>
  <c r="AA38" i="9"/>
  <c r="AB38" i="9"/>
  <c r="E39" i="9"/>
  <c r="F39" i="9"/>
  <c r="G39" i="9"/>
  <c r="H39" i="9"/>
  <c r="K39" i="9"/>
  <c r="L39" i="9"/>
  <c r="M39" i="9"/>
  <c r="P39" i="9"/>
  <c r="Q39" i="9"/>
  <c r="R39" i="9"/>
  <c r="U39" i="9"/>
  <c r="V39" i="9"/>
  <c r="W39" i="9"/>
  <c r="Y39" i="9"/>
  <c r="Z39" i="9"/>
  <c r="AA39" i="9"/>
  <c r="AB39" i="9"/>
  <c r="E40" i="9"/>
  <c r="F40" i="9"/>
  <c r="G40" i="9"/>
  <c r="H40" i="9"/>
  <c r="K40" i="9"/>
  <c r="L40" i="9"/>
  <c r="M40" i="9"/>
  <c r="P40" i="9"/>
  <c r="Q40" i="9"/>
  <c r="R40" i="9"/>
  <c r="U40" i="9"/>
  <c r="V40" i="9"/>
  <c r="W40" i="9"/>
  <c r="Y40" i="9"/>
  <c r="Z40" i="9"/>
  <c r="AA40" i="9"/>
  <c r="AB40" i="9"/>
  <c r="E41" i="9"/>
  <c r="F41" i="9"/>
  <c r="G41" i="9"/>
  <c r="H41" i="9"/>
  <c r="K41" i="9"/>
  <c r="L41" i="9"/>
  <c r="M41" i="9"/>
  <c r="P41" i="9"/>
  <c r="Q41" i="9"/>
  <c r="R41" i="9"/>
  <c r="U41" i="9"/>
  <c r="V41" i="9"/>
  <c r="W41" i="9"/>
  <c r="Y41" i="9"/>
  <c r="Z41" i="9"/>
  <c r="AA41" i="9"/>
  <c r="AB41" i="9"/>
  <c r="F42" i="9"/>
  <c r="G42" i="9"/>
  <c r="H42" i="9"/>
  <c r="K42" i="9"/>
  <c r="L42" i="9"/>
  <c r="M42" i="9"/>
  <c r="P42" i="9"/>
  <c r="Q42" i="9"/>
  <c r="R42" i="9"/>
  <c r="U42" i="9"/>
  <c r="V42" i="9"/>
  <c r="W42" i="9"/>
  <c r="Y42" i="9"/>
  <c r="Z42" i="9"/>
  <c r="AA42" i="9"/>
  <c r="AB42" i="9"/>
  <c r="E43" i="9"/>
  <c r="F43" i="9"/>
  <c r="G43" i="9"/>
  <c r="H43" i="9"/>
  <c r="K43" i="9"/>
  <c r="L43" i="9"/>
  <c r="M43" i="9"/>
  <c r="P43" i="9"/>
  <c r="Q43" i="9"/>
  <c r="R43" i="9"/>
  <c r="U43" i="9"/>
  <c r="V43" i="9"/>
  <c r="W43" i="9"/>
  <c r="Y43" i="9"/>
  <c r="Z43" i="9"/>
  <c r="AA43" i="9"/>
  <c r="AB43" i="9"/>
  <c r="E44" i="9"/>
  <c r="F44" i="9"/>
  <c r="G44" i="9"/>
  <c r="H44" i="9"/>
  <c r="K44" i="9"/>
  <c r="L44" i="9"/>
  <c r="M44" i="9"/>
  <c r="P44" i="9"/>
  <c r="Q44" i="9"/>
  <c r="R44" i="9"/>
  <c r="U44" i="9"/>
  <c r="V44" i="9"/>
  <c r="W44" i="9"/>
  <c r="Y44" i="9"/>
  <c r="Z44" i="9"/>
  <c r="AA44" i="9"/>
  <c r="AB44" i="9"/>
  <c r="F45" i="9"/>
  <c r="G45" i="9"/>
  <c r="H45" i="9"/>
  <c r="K45" i="9"/>
  <c r="L45" i="9"/>
  <c r="M45" i="9"/>
  <c r="P45" i="9"/>
  <c r="Q45" i="9"/>
  <c r="R45" i="9"/>
  <c r="U45" i="9"/>
  <c r="V45" i="9"/>
  <c r="W45" i="9"/>
  <c r="Y45" i="9"/>
  <c r="Z45" i="9"/>
  <c r="AA45" i="9"/>
  <c r="AB45" i="9"/>
  <c r="E46" i="9"/>
  <c r="F46" i="9"/>
  <c r="G46" i="9"/>
  <c r="H46" i="9"/>
  <c r="K46" i="9"/>
  <c r="L46" i="9"/>
  <c r="M46" i="9"/>
  <c r="P46" i="9"/>
  <c r="Q46" i="9"/>
  <c r="R46" i="9"/>
  <c r="U46" i="9"/>
  <c r="V46" i="9"/>
  <c r="W46" i="9"/>
  <c r="Y46" i="9"/>
  <c r="Z46" i="9"/>
  <c r="AA46" i="9"/>
  <c r="AB46" i="9"/>
  <c r="F47" i="9"/>
  <c r="G47" i="9"/>
  <c r="H47" i="9"/>
  <c r="K47" i="9"/>
  <c r="L47" i="9"/>
  <c r="M47" i="9"/>
  <c r="O47" i="9"/>
  <c r="P47" i="9"/>
  <c r="Q47" i="9"/>
  <c r="R47" i="9"/>
  <c r="U47" i="9"/>
  <c r="V47" i="9"/>
  <c r="W47" i="9"/>
  <c r="Y47" i="9"/>
  <c r="Z47" i="9"/>
  <c r="AA47" i="9"/>
  <c r="AB47" i="9"/>
  <c r="E48" i="9"/>
  <c r="F48" i="9"/>
  <c r="G48" i="9"/>
  <c r="H48" i="9"/>
  <c r="K48" i="9"/>
  <c r="L48" i="9"/>
  <c r="M48" i="9"/>
  <c r="P48" i="9"/>
  <c r="Q48" i="9"/>
  <c r="R48" i="9"/>
  <c r="U48" i="9"/>
  <c r="V48" i="9"/>
  <c r="W48" i="9"/>
  <c r="Y48" i="9"/>
  <c r="Z48" i="9"/>
  <c r="AA48" i="9"/>
  <c r="AB48" i="9"/>
  <c r="E49" i="9"/>
  <c r="F49" i="9"/>
  <c r="G49" i="9"/>
  <c r="H49" i="9"/>
  <c r="K49" i="9"/>
  <c r="L49" i="9"/>
  <c r="M49" i="9"/>
  <c r="P49" i="9"/>
  <c r="Q49" i="9"/>
  <c r="R49" i="9"/>
  <c r="U49" i="9"/>
  <c r="V49" i="9"/>
  <c r="W49" i="9"/>
  <c r="Y49" i="9"/>
  <c r="Z49" i="9"/>
  <c r="AA49" i="9"/>
  <c r="AB49" i="9"/>
  <c r="E50" i="9"/>
  <c r="F50" i="9"/>
  <c r="G50" i="9"/>
  <c r="H50" i="9"/>
  <c r="K50" i="9"/>
  <c r="L50" i="9"/>
  <c r="M50" i="9"/>
  <c r="P50" i="9"/>
  <c r="Q50" i="9"/>
  <c r="R50" i="9"/>
  <c r="U50" i="9"/>
  <c r="V50" i="9"/>
  <c r="W50" i="9"/>
  <c r="Y50" i="9"/>
  <c r="Z50" i="9"/>
  <c r="AA50" i="9"/>
  <c r="AB50" i="9"/>
  <c r="E51" i="9"/>
  <c r="F51" i="9"/>
  <c r="G51" i="9"/>
  <c r="H51" i="9"/>
  <c r="K51" i="9"/>
  <c r="L51" i="9"/>
  <c r="M51" i="9"/>
  <c r="P51" i="9"/>
  <c r="Q51" i="9"/>
  <c r="R51" i="9"/>
  <c r="U51" i="9"/>
  <c r="V51" i="9"/>
  <c r="W51" i="9"/>
  <c r="Y51" i="9"/>
  <c r="Z51" i="9"/>
  <c r="AA51" i="9"/>
  <c r="AB51" i="9"/>
  <c r="F52" i="9"/>
  <c r="G52" i="9"/>
  <c r="H52" i="9"/>
  <c r="K52" i="9"/>
  <c r="L52" i="9"/>
  <c r="M52" i="9"/>
  <c r="P52" i="9"/>
  <c r="Q52" i="9"/>
  <c r="R52" i="9"/>
  <c r="U52" i="9"/>
  <c r="V52" i="9"/>
  <c r="W52" i="9"/>
  <c r="Y52" i="9"/>
  <c r="Z52" i="9"/>
  <c r="AA52" i="9"/>
  <c r="AB52" i="9"/>
  <c r="F53" i="9"/>
  <c r="G53" i="9"/>
  <c r="H53" i="9"/>
  <c r="K53" i="9"/>
  <c r="L53" i="9"/>
  <c r="M53" i="9"/>
  <c r="P53" i="9"/>
  <c r="Q53" i="9"/>
  <c r="R53" i="9"/>
  <c r="U53" i="9"/>
  <c r="V53" i="9"/>
  <c r="W53" i="9"/>
  <c r="Y53" i="9"/>
  <c r="Z53" i="9"/>
  <c r="AA53" i="9"/>
  <c r="AB53" i="9"/>
  <c r="E54" i="9"/>
  <c r="F54" i="9"/>
  <c r="G54" i="9"/>
  <c r="H54" i="9"/>
  <c r="K54" i="9"/>
  <c r="L54" i="9"/>
  <c r="M54" i="9"/>
  <c r="P54" i="9"/>
  <c r="Q54" i="9"/>
  <c r="R54" i="9"/>
  <c r="U54" i="9"/>
  <c r="V54" i="9"/>
  <c r="W54" i="9"/>
  <c r="Y54" i="9"/>
  <c r="Z54" i="9"/>
  <c r="AA54" i="9"/>
  <c r="AB54" i="9"/>
  <c r="E55" i="9"/>
  <c r="F55" i="9"/>
  <c r="G55" i="9"/>
  <c r="H55" i="9"/>
  <c r="K55" i="9"/>
  <c r="L55" i="9"/>
  <c r="M55" i="9"/>
  <c r="P55" i="9"/>
  <c r="Q55" i="9"/>
  <c r="R55" i="9"/>
  <c r="U55" i="9"/>
  <c r="V55" i="9"/>
  <c r="W55" i="9"/>
  <c r="Y55" i="9"/>
  <c r="Z55" i="9"/>
  <c r="AA55" i="9"/>
  <c r="AB55" i="9"/>
  <c r="E56" i="9"/>
  <c r="F56" i="9"/>
  <c r="G56" i="9"/>
  <c r="H56" i="9"/>
  <c r="K56" i="9"/>
  <c r="L56" i="9"/>
  <c r="M56" i="9"/>
  <c r="P56" i="9"/>
  <c r="Q56" i="9"/>
  <c r="R56" i="9"/>
  <c r="U56" i="9"/>
  <c r="V56" i="9"/>
  <c r="W56" i="9"/>
  <c r="Y56" i="9"/>
  <c r="Z56" i="9"/>
  <c r="AA56" i="9"/>
  <c r="AB56" i="9"/>
  <c r="E57" i="9"/>
  <c r="F57" i="9"/>
  <c r="G57" i="9"/>
  <c r="H57" i="9"/>
  <c r="K57" i="9"/>
  <c r="L57" i="9"/>
  <c r="M57" i="9"/>
  <c r="P57" i="9"/>
  <c r="Q57" i="9"/>
  <c r="R57" i="9"/>
  <c r="U57" i="9"/>
  <c r="V57" i="9"/>
  <c r="W57" i="9"/>
  <c r="Y57" i="9"/>
  <c r="Z57" i="9"/>
  <c r="AA57" i="9"/>
  <c r="AB57" i="9"/>
  <c r="F58" i="9"/>
  <c r="G58" i="9"/>
  <c r="H58" i="9"/>
  <c r="K58" i="9"/>
  <c r="L58" i="9"/>
  <c r="M58" i="9"/>
  <c r="P58" i="9"/>
  <c r="Q58" i="9"/>
  <c r="R58" i="9"/>
  <c r="U58" i="9"/>
  <c r="V58" i="9"/>
  <c r="W58" i="9"/>
  <c r="Y58" i="9"/>
  <c r="Z58" i="9"/>
  <c r="AA58" i="9"/>
  <c r="AB58" i="9"/>
  <c r="E59" i="9"/>
  <c r="F59" i="9"/>
  <c r="G59" i="9"/>
  <c r="H59" i="9"/>
  <c r="K59" i="9"/>
  <c r="L59" i="9"/>
  <c r="M59" i="9"/>
  <c r="P59" i="9"/>
  <c r="Q59" i="9"/>
  <c r="R59" i="9"/>
  <c r="U59" i="9"/>
  <c r="V59" i="9"/>
  <c r="W59" i="9"/>
  <c r="Y59" i="9"/>
  <c r="Z59" i="9"/>
  <c r="AA59" i="9"/>
  <c r="AB59" i="9"/>
  <c r="E60" i="9"/>
  <c r="F60" i="9"/>
  <c r="G60" i="9"/>
  <c r="H60" i="9"/>
  <c r="K60" i="9"/>
  <c r="L60" i="9"/>
  <c r="M60" i="9"/>
  <c r="P60" i="9"/>
  <c r="Q60" i="9"/>
  <c r="R60" i="9"/>
  <c r="U60" i="9"/>
  <c r="V60" i="9"/>
  <c r="W60" i="9"/>
  <c r="Y60" i="9"/>
  <c r="Z60" i="9"/>
  <c r="AA60" i="9"/>
  <c r="AB60" i="9"/>
  <c r="F61" i="9"/>
  <c r="G61" i="9"/>
  <c r="H61" i="9"/>
  <c r="K61" i="9"/>
  <c r="L61" i="9"/>
  <c r="M61" i="9"/>
  <c r="P61" i="9"/>
  <c r="Q61" i="9"/>
  <c r="R61" i="9"/>
  <c r="U61" i="9"/>
  <c r="V61" i="9"/>
  <c r="W61" i="9"/>
  <c r="Y61" i="9"/>
  <c r="Z61" i="9"/>
  <c r="AA61" i="9"/>
  <c r="AB61" i="9"/>
  <c r="E62" i="9"/>
  <c r="F62" i="9"/>
  <c r="G62" i="9"/>
  <c r="H62" i="9"/>
  <c r="K62" i="9"/>
  <c r="L62" i="9"/>
  <c r="M62" i="9"/>
  <c r="P62" i="9"/>
  <c r="Q62" i="9"/>
  <c r="R62" i="9"/>
  <c r="U62" i="9"/>
  <c r="V62" i="9"/>
  <c r="W62" i="9"/>
  <c r="Y62" i="9"/>
  <c r="Z62" i="9"/>
  <c r="AA62" i="9"/>
  <c r="AB62" i="9"/>
  <c r="F63" i="9"/>
  <c r="G63" i="9"/>
  <c r="H63" i="9"/>
  <c r="K63" i="9"/>
  <c r="L63" i="9"/>
  <c r="M63" i="9"/>
  <c r="O63" i="9"/>
  <c r="P63" i="9"/>
  <c r="Q63" i="9"/>
  <c r="R63" i="9"/>
  <c r="U63" i="9"/>
  <c r="V63" i="9"/>
  <c r="W63" i="9"/>
  <c r="Y63" i="9"/>
  <c r="Z63" i="9"/>
  <c r="AA63" i="9"/>
  <c r="AB63" i="9"/>
  <c r="E64" i="9"/>
  <c r="F64" i="9"/>
  <c r="G64" i="9"/>
  <c r="H64" i="9"/>
  <c r="K64" i="9"/>
  <c r="L64" i="9"/>
  <c r="M64" i="9"/>
  <c r="P64" i="9"/>
  <c r="Q64" i="9"/>
  <c r="R64" i="9"/>
  <c r="U64" i="9"/>
  <c r="V64" i="9"/>
  <c r="W64" i="9"/>
  <c r="Y64" i="9"/>
  <c r="Z64" i="9"/>
  <c r="AA64" i="9"/>
  <c r="AB64" i="9"/>
  <c r="E65" i="9"/>
  <c r="F65" i="9"/>
  <c r="G65" i="9"/>
  <c r="H65" i="9"/>
  <c r="K65" i="9"/>
  <c r="L65" i="9"/>
  <c r="M65" i="9"/>
  <c r="P65" i="9"/>
  <c r="Q65" i="9"/>
  <c r="R65" i="9"/>
  <c r="U65" i="9"/>
  <c r="V65" i="9"/>
  <c r="W65" i="9"/>
  <c r="Y65" i="9"/>
  <c r="Z65" i="9"/>
  <c r="AA65" i="9"/>
  <c r="AB65" i="9"/>
  <c r="E66" i="9"/>
  <c r="F66" i="9"/>
  <c r="G66" i="9"/>
  <c r="H66" i="9"/>
  <c r="K66" i="9"/>
  <c r="L66" i="9"/>
  <c r="M66" i="9"/>
  <c r="P66" i="9"/>
  <c r="Q66" i="9"/>
  <c r="R66" i="9"/>
  <c r="U66" i="9"/>
  <c r="V66" i="9"/>
  <c r="W66" i="9"/>
  <c r="Y66" i="9"/>
  <c r="Z66" i="9"/>
  <c r="AA66" i="9"/>
  <c r="AB66" i="9"/>
  <c r="E67" i="9"/>
  <c r="F67" i="9"/>
  <c r="G67" i="9"/>
  <c r="H67" i="9"/>
  <c r="K67" i="9"/>
  <c r="L67" i="9"/>
  <c r="M67" i="9"/>
  <c r="P67" i="9"/>
  <c r="Q67" i="9"/>
  <c r="R67" i="9"/>
  <c r="U67" i="9"/>
  <c r="V67" i="9"/>
  <c r="W67" i="9"/>
  <c r="Y67" i="9"/>
  <c r="Z67" i="9"/>
  <c r="AA67" i="9"/>
  <c r="AB67" i="9"/>
  <c r="F68" i="9"/>
  <c r="G68" i="9"/>
  <c r="H68" i="9"/>
  <c r="K68" i="9"/>
  <c r="L68" i="9"/>
  <c r="M68" i="9"/>
  <c r="P68" i="9"/>
  <c r="Q68" i="9"/>
  <c r="R68" i="9"/>
  <c r="U68" i="9"/>
  <c r="V68" i="9"/>
  <c r="W68" i="9"/>
  <c r="Y68" i="9"/>
  <c r="Z68" i="9"/>
  <c r="AA68" i="9"/>
  <c r="AB68" i="9"/>
  <c r="F69" i="9"/>
  <c r="G69" i="9"/>
  <c r="H69" i="9"/>
  <c r="K69" i="9"/>
  <c r="L69" i="9"/>
  <c r="M69" i="9"/>
  <c r="P69" i="9"/>
  <c r="Q69" i="9"/>
  <c r="R69" i="9"/>
  <c r="U69" i="9"/>
  <c r="V69" i="9"/>
  <c r="W69" i="9"/>
  <c r="Y69" i="9"/>
  <c r="Z69" i="9"/>
  <c r="AA69" i="9"/>
  <c r="AB69" i="9"/>
  <c r="E70" i="9"/>
  <c r="F70" i="9"/>
  <c r="G70" i="9"/>
  <c r="H70" i="9"/>
  <c r="K70" i="9"/>
  <c r="L70" i="9"/>
  <c r="M70" i="9"/>
  <c r="P70" i="9"/>
  <c r="Q70" i="9"/>
  <c r="R70" i="9"/>
  <c r="U70" i="9"/>
  <c r="V70" i="9"/>
  <c r="W70" i="9"/>
  <c r="Y70" i="9"/>
  <c r="Z70" i="9"/>
  <c r="AA70" i="9"/>
  <c r="AB70" i="9"/>
  <c r="E71" i="9"/>
  <c r="F71" i="9"/>
  <c r="G71" i="9"/>
  <c r="H71" i="9"/>
  <c r="K71" i="9"/>
  <c r="L71" i="9"/>
  <c r="M71" i="9"/>
  <c r="P71" i="9"/>
  <c r="Q71" i="9"/>
  <c r="R71" i="9"/>
  <c r="U71" i="9"/>
  <c r="V71" i="9"/>
  <c r="W71" i="9"/>
  <c r="Y71" i="9"/>
  <c r="Z71" i="9"/>
  <c r="AA71" i="9"/>
  <c r="AB71" i="9"/>
  <c r="E72" i="9"/>
  <c r="F72" i="9"/>
  <c r="G72" i="9"/>
  <c r="H72" i="9"/>
  <c r="K72" i="9"/>
  <c r="L72" i="9"/>
  <c r="M72" i="9"/>
  <c r="P72" i="9"/>
  <c r="Q72" i="9"/>
  <c r="R72" i="9"/>
  <c r="U72" i="9"/>
  <c r="V72" i="9"/>
  <c r="W72" i="9"/>
  <c r="Y72" i="9"/>
  <c r="Z72" i="9"/>
  <c r="AA72" i="9"/>
  <c r="AB72" i="9"/>
  <c r="E73" i="9"/>
  <c r="F73" i="9"/>
  <c r="G73" i="9"/>
  <c r="H73" i="9"/>
  <c r="K73" i="9"/>
  <c r="L73" i="9"/>
  <c r="M73" i="9"/>
  <c r="P73" i="9"/>
  <c r="Q73" i="9"/>
  <c r="R73" i="9"/>
  <c r="U73" i="9"/>
  <c r="V73" i="9"/>
  <c r="W73" i="9"/>
  <c r="Y73" i="9"/>
  <c r="Z73" i="9"/>
  <c r="AA73" i="9"/>
  <c r="AB73" i="9"/>
  <c r="F74" i="9"/>
  <c r="G74" i="9"/>
  <c r="H74" i="9"/>
  <c r="K74" i="9"/>
  <c r="L74" i="9"/>
  <c r="M74" i="9"/>
  <c r="P74" i="9"/>
  <c r="Q74" i="9"/>
  <c r="R74" i="9"/>
  <c r="U74" i="9"/>
  <c r="V74" i="9"/>
  <c r="W74" i="9"/>
  <c r="Y74" i="9"/>
  <c r="Z74" i="9"/>
  <c r="AA74" i="9"/>
  <c r="AB74" i="9"/>
  <c r="E75" i="9"/>
  <c r="F75" i="9"/>
  <c r="G75" i="9"/>
  <c r="H75" i="9"/>
  <c r="K75" i="9"/>
  <c r="L75" i="9"/>
  <c r="M75" i="9"/>
  <c r="P75" i="9"/>
  <c r="Q75" i="9"/>
  <c r="R75" i="9"/>
  <c r="U75" i="9"/>
  <c r="V75" i="9"/>
  <c r="W75" i="9"/>
  <c r="Y75" i="9"/>
  <c r="Z75" i="9"/>
  <c r="AA75" i="9"/>
  <c r="AB75" i="9"/>
  <c r="E76" i="9"/>
  <c r="F76" i="9"/>
  <c r="G76" i="9"/>
  <c r="H76" i="9"/>
  <c r="K76" i="9"/>
  <c r="L76" i="9"/>
  <c r="M76" i="9"/>
  <c r="P76" i="9"/>
  <c r="Q76" i="9"/>
  <c r="R76" i="9"/>
  <c r="U76" i="9"/>
  <c r="V76" i="9"/>
  <c r="W76" i="9"/>
  <c r="Y76" i="9"/>
  <c r="Z76" i="9"/>
  <c r="AA76" i="9"/>
  <c r="AB76" i="9"/>
  <c r="F77" i="9"/>
  <c r="G77" i="9"/>
  <c r="H77" i="9"/>
  <c r="K77" i="9"/>
  <c r="L77" i="9"/>
  <c r="M77" i="9"/>
  <c r="P77" i="9"/>
  <c r="Q77" i="9"/>
  <c r="R77" i="9"/>
  <c r="U77" i="9"/>
  <c r="V77" i="9"/>
  <c r="W77" i="9"/>
  <c r="Y77" i="9"/>
  <c r="Z77" i="9"/>
  <c r="AA77" i="9"/>
  <c r="AB77" i="9"/>
  <c r="E78" i="9"/>
  <c r="F78" i="9"/>
  <c r="G78" i="9"/>
  <c r="H78" i="9"/>
  <c r="K78" i="9"/>
  <c r="L78" i="9"/>
  <c r="M78" i="9"/>
  <c r="P78" i="9"/>
  <c r="Q78" i="9"/>
  <c r="R78" i="9"/>
  <c r="U78" i="9"/>
  <c r="V78" i="9"/>
  <c r="W78" i="9"/>
  <c r="Y78" i="9"/>
  <c r="Z78" i="9"/>
  <c r="AA78" i="9"/>
  <c r="AB78" i="9"/>
  <c r="F79" i="9"/>
  <c r="G79" i="9"/>
  <c r="H79" i="9"/>
  <c r="K79" i="9"/>
  <c r="L79" i="9"/>
  <c r="M79" i="9"/>
  <c r="P79" i="9"/>
  <c r="Q79" i="9"/>
  <c r="R79" i="9"/>
  <c r="U79" i="9"/>
  <c r="V79" i="9"/>
  <c r="W79" i="9"/>
  <c r="Y79" i="9"/>
  <c r="Z79" i="9"/>
  <c r="AA79" i="9"/>
  <c r="AB79" i="9"/>
  <c r="E80" i="9"/>
  <c r="F80" i="9"/>
  <c r="G80" i="9"/>
  <c r="H80" i="9"/>
  <c r="K80" i="9"/>
  <c r="L80" i="9"/>
  <c r="M80" i="9"/>
  <c r="P80" i="9"/>
  <c r="Q80" i="9"/>
  <c r="R80" i="9"/>
  <c r="U80" i="9"/>
  <c r="V80" i="9"/>
  <c r="W80" i="9"/>
  <c r="Y80" i="9"/>
  <c r="Z80" i="9"/>
  <c r="AA80" i="9"/>
  <c r="AB80" i="9"/>
  <c r="E81" i="9"/>
  <c r="F81" i="9"/>
  <c r="G81" i="9"/>
  <c r="H81" i="9"/>
  <c r="K81" i="9"/>
  <c r="L81" i="9"/>
  <c r="M81" i="9"/>
  <c r="P81" i="9"/>
  <c r="Q81" i="9"/>
  <c r="R81" i="9"/>
  <c r="U81" i="9"/>
  <c r="V81" i="9"/>
  <c r="W81" i="9"/>
  <c r="Y81" i="9"/>
  <c r="Z81" i="9"/>
  <c r="AA81" i="9"/>
  <c r="AB81" i="9"/>
  <c r="E82" i="9"/>
  <c r="F82" i="9"/>
  <c r="G82" i="9"/>
  <c r="H82" i="9"/>
  <c r="K82" i="9"/>
  <c r="L82" i="9"/>
  <c r="M82" i="9"/>
  <c r="P82" i="9"/>
  <c r="Q82" i="9"/>
  <c r="R82" i="9"/>
  <c r="U82" i="9"/>
  <c r="V82" i="9"/>
  <c r="W82" i="9"/>
  <c r="Y82" i="9"/>
  <c r="Z82" i="9"/>
  <c r="AA82" i="9"/>
  <c r="AB82" i="9"/>
  <c r="E83" i="9"/>
  <c r="F83" i="9"/>
  <c r="G83" i="9"/>
  <c r="H83" i="9"/>
  <c r="K83" i="9"/>
  <c r="L83" i="9"/>
  <c r="M83" i="9"/>
  <c r="P83" i="9"/>
  <c r="Q83" i="9"/>
  <c r="R83" i="9"/>
  <c r="U83" i="9"/>
  <c r="V83" i="9"/>
  <c r="W83" i="9"/>
  <c r="Y83" i="9"/>
  <c r="Z83" i="9"/>
  <c r="AA83" i="9"/>
  <c r="AB83" i="9"/>
  <c r="F84" i="9"/>
  <c r="G84" i="9"/>
  <c r="H84" i="9"/>
  <c r="K84" i="9"/>
  <c r="L84" i="9"/>
  <c r="M84" i="9"/>
  <c r="P84" i="9"/>
  <c r="Q84" i="9"/>
  <c r="R84" i="9"/>
  <c r="U84" i="9"/>
  <c r="V84" i="9"/>
  <c r="W84" i="9"/>
  <c r="Y84" i="9"/>
  <c r="Z84" i="9"/>
  <c r="AA84" i="9"/>
  <c r="AB84" i="9"/>
  <c r="O15" i="9"/>
  <c r="O31" i="9"/>
  <c r="O79" i="9"/>
  <c r="O100" i="9"/>
  <c r="O116" i="9"/>
  <c r="O132" i="9"/>
  <c r="O148" i="9"/>
  <c r="O185" i="9"/>
  <c r="O201" i="9"/>
  <c r="O217" i="9"/>
  <c r="O233" i="9"/>
  <c r="O249" i="9"/>
  <c r="O13" i="9"/>
  <c r="O29" i="9"/>
  <c r="O45" i="9"/>
  <c r="O61" i="9"/>
  <c r="O77" i="9"/>
  <c r="O98" i="9"/>
  <c r="O114" i="9"/>
  <c r="O130" i="9"/>
  <c r="O146" i="9"/>
  <c r="O162" i="9"/>
  <c r="O183" i="9"/>
  <c r="O199" i="9"/>
  <c r="O215" i="9"/>
  <c r="O231" i="9"/>
  <c r="O247" i="9"/>
  <c r="O26" i="9"/>
  <c r="O12" i="9"/>
  <c r="O10" i="9"/>
  <c r="O42" i="9"/>
  <c r="O58" i="9"/>
  <c r="O74" i="9"/>
  <c r="O95" i="9"/>
  <c r="O111" i="9"/>
  <c r="O127" i="9"/>
  <c r="O143" i="9"/>
  <c r="O159" i="9"/>
  <c r="O180" i="9"/>
  <c r="O196" i="9"/>
  <c r="O212" i="9"/>
  <c r="O228" i="9"/>
  <c r="O244" i="9"/>
  <c r="J9" i="9"/>
  <c r="F175" i="9" l="1"/>
  <c r="AB175" i="9"/>
  <c r="AA175" i="9"/>
  <c r="Z175" i="9"/>
  <c r="W175" i="9"/>
  <c r="V175" i="9"/>
  <c r="U175" i="9"/>
  <c r="R175" i="9"/>
  <c r="Q175" i="9"/>
  <c r="P175" i="9"/>
  <c r="M175" i="9"/>
  <c r="L175" i="9"/>
  <c r="K175" i="9"/>
  <c r="H175" i="9"/>
  <c r="G175" i="9"/>
  <c r="AB90" i="9"/>
  <c r="AA90" i="9"/>
  <c r="Z90" i="9"/>
  <c r="W90" i="9"/>
  <c r="V90" i="9"/>
  <c r="U90" i="9"/>
  <c r="R90" i="9"/>
  <c r="Q90" i="9"/>
  <c r="P90" i="9"/>
  <c r="M90" i="9"/>
  <c r="L90" i="9"/>
  <c r="K90" i="9"/>
  <c r="H90" i="9"/>
  <c r="G90" i="9"/>
  <c r="F90" i="9"/>
  <c r="AA5" i="9"/>
  <c r="AB5" i="9"/>
  <c r="Z5" i="9"/>
  <c r="V5" i="9"/>
  <c r="W5" i="9"/>
  <c r="U5" i="9"/>
  <c r="Q5" i="9"/>
  <c r="R5" i="9"/>
  <c r="P5" i="9"/>
  <c r="L5" i="9"/>
  <c r="M5" i="9"/>
  <c r="K5" i="9"/>
  <c r="G5" i="9"/>
  <c r="H5" i="9"/>
  <c r="F5" i="9"/>
  <c r="J6" i="1" l="1"/>
  <c r="I6" i="1"/>
  <c r="H6" i="1"/>
  <c r="O5" i="1"/>
  <c r="O6" i="1" s="1"/>
  <c r="N5" i="1"/>
  <c r="N6" i="1" s="1"/>
  <c r="M5" i="1"/>
  <c r="M6" i="1" s="1"/>
  <c r="L5" i="1"/>
  <c r="L6" i="1" s="1"/>
  <c r="K5" i="1"/>
  <c r="K6" i="1" s="1"/>
  <c r="J5" i="1"/>
  <c r="I5" i="1"/>
  <c r="H5" i="1"/>
  <c r="G5" i="1"/>
  <c r="G6" i="1" s="1"/>
  <c r="F5" i="1"/>
  <c r="F6" i="1" s="1"/>
  <c r="E5" i="1"/>
  <c r="E6" i="1" s="1"/>
  <c r="P3" i="1"/>
  <c r="T16" i="4"/>
  <c r="T4" i="4" s="1"/>
  <c r="T17" i="4"/>
  <c r="T18" i="4"/>
  <c r="T19" i="4"/>
  <c r="T20" i="4"/>
  <c r="T5" i="4" s="1"/>
  <c r="T21" i="4"/>
  <c r="T6" i="4" s="1"/>
  <c r="T22" i="4"/>
  <c r="T23" i="4"/>
  <c r="T24" i="4"/>
  <c r="T25" i="4"/>
  <c r="T7" i="4" s="1"/>
  <c r="T26" i="4"/>
  <c r="T8" i="4" s="1"/>
  <c r="T27" i="4"/>
  <c r="T28" i="4"/>
  <c r="T29" i="4"/>
  <c r="T15" i="4"/>
  <c r="T3" i="4" s="1"/>
  <c r="T34" i="4"/>
  <c r="T35" i="4"/>
  <c r="T36" i="4"/>
  <c r="T37" i="4"/>
  <c r="T38" i="4"/>
  <c r="T39" i="4"/>
  <c r="T40" i="4"/>
  <c r="T41" i="4"/>
  <c r="T42" i="4"/>
  <c r="T43" i="4"/>
  <c r="T44" i="4"/>
  <c r="T45" i="4"/>
  <c r="T46" i="4"/>
  <c r="T47" i="4"/>
  <c r="T33" i="4"/>
  <c r="T51" i="4"/>
  <c r="E4" i="5"/>
  <c r="E5" i="5"/>
  <c r="E6" i="5"/>
  <c r="E7" i="5"/>
  <c r="E3" i="5"/>
  <c r="E13" i="5"/>
  <c r="E14" i="5"/>
  <c r="E15" i="5"/>
  <c r="E16" i="5"/>
  <c r="E17" i="5"/>
  <c r="D4" i="5"/>
  <c r="D5" i="5"/>
  <c r="D6" i="5"/>
  <c r="D7" i="5"/>
  <c r="D3" i="5"/>
  <c r="D14" i="5"/>
  <c r="D15" i="5"/>
  <c r="D16" i="5"/>
  <c r="D17" i="5"/>
  <c r="D13" i="5"/>
  <c r="G15" i="3"/>
  <c r="G11" i="3"/>
  <c r="G12" i="3"/>
  <c r="G13" i="3"/>
  <c r="I20" i="5"/>
  <c r="I21" i="5"/>
  <c r="I22" i="5"/>
  <c r="I23" i="5"/>
  <c r="I19" i="5"/>
  <c r="J23" i="5"/>
  <c r="H20" i="5"/>
  <c r="J20" i="5" s="1"/>
  <c r="H21" i="5"/>
  <c r="J21" i="5" s="1"/>
  <c r="H22" i="5"/>
  <c r="J22" i="5" s="1"/>
  <c r="H19" i="5"/>
  <c r="J19" i="5" s="1"/>
  <c r="E16" i="3"/>
  <c r="J15" i="3" s="1"/>
  <c r="J11" i="3"/>
  <c r="J12" i="3"/>
  <c r="J13" i="3"/>
  <c r="J14" i="3"/>
  <c r="G14" i="3"/>
  <c r="F11" i="3"/>
  <c r="F12" i="3"/>
  <c r="F13" i="3"/>
  <c r="F14" i="3"/>
  <c r="AG4" i="4" l="1"/>
  <c r="AE4" i="4"/>
  <c r="AK4" i="4"/>
  <c r="AD4" i="4"/>
  <c r="AC4" i="4"/>
  <c r="AA4" i="4"/>
  <c r="AI4" i="4"/>
  <c r="AH4" i="4"/>
  <c r="AF4" i="4"/>
  <c r="Z4" i="4"/>
  <c r="AL4" i="4"/>
  <c r="Y4" i="4"/>
  <c r="W4" i="4"/>
  <c r="AB4" i="4"/>
  <c r="AJ4" i="4"/>
  <c r="X4" i="4"/>
  <c r="AH8" i="4"/>
  <c r="Y8" i="4"/>
  <c r="AG8" i="4"/>
  <c r="X8" i="4"/>
  <c r="AJ8" i="4"/>
  <c r="AF8" i="4"/>
  <c r="W8" i="4"/>
  <c r="AK8" i="4"/>
  <c r="AB8" i="4"/>
  <c r="AI8" i="4"/>
  <c r="AE8" i="4"/>
  <c r="AA8" i="4"/>
  <c r="AD8" i="4"/>
  <c r="AL8" i="4"/>
  <c r="AC8" i="4"/>
  <c r="Z8" i="4"/>
  <c r="AD3" i="4"/>
  <c r="AI3" i="4"/>
  <c r="W3" i="4"/>
  <c r="AJ3" i="4"/>
  <c r="AH3" i="4"/>
  <c r="AF3" i="4"/>
  <c r="Z3" i="4"/>
  <c r="AE3" i="4"/>
  <c r="AB3" i="4"/>
  <c r="X3" i="4"/>
  <c r="AA3" i="4"/>
  <c r="AC3" i="4"/>
  <c r="AL3" i="4"/>
  <c r="AK3" i="4"/>
  <c r="Y3" i="4"/>
  <c r="AG3" i="4"/>
  <c r="AF6" i="4"/>
  <c r="AH6" i="4"/>
  <c r="Y6" i="4"/>
  <c r="AI6" i="4"/>
  <c r="AE6" i="4"/>
  <c r="AG6" i="4"/>
  <c r="AA6" i="4"/>
  <c r="AD6" i="4"/>
  <c r="AK6" i="4"/>
  <c r="X6" i="4"/>
  <c r="AC6" i="4"/>
  <c r="AJ6" i="4"/>
  <c r="W6" i="4"/>
  <c r="AB6" i="4"/>
  <c r="AL6" i="4"/>
  <c r="Z6" i="4"/>
  <c r="AB5" i="4"/>
  <c r="AE5" i="4"/>
  <c r="Y5" i="4"/>
  <c r="AD5" i="4"/>
  <c r="X5" i="4"/>
  <c r="AC5" i="4"/>
  <c r="AJ5" i="4"/>
  <c r="AA5" i="4"/>
  <c r="AL5" i="4"/>
  <c r="Z5" i="4"/>
  <c r="AG5" i="4"/>
  <c r="AK5" i="4"/>
  <c r="W5" i="4"/>
  <c r="AI5" i="4"/>
  <c r="AH5" i="4"/>
  <c r="AF5" i="4"/>
  <c r="AH7" i="4"/>
  <c r="Y7" i="4"/>
  <c r="AK7" i="4"/>
  <c r="Z7" i="4"/>
  <c r="AG7" i="4"/>
  <c r="X7" i="4"/>
  <c r="AF7" i="4"/>
  <c r="W7" i="4"/>
  <c r="AA7" i="4"/>
  <c r="AI7" i="4"/>
  <c r="AJ7" i="4"/>
  <c r="AE7" i="4"/>
  <c r="AB7" i="4"/>
  <c r="AD7" i="4"/>
  <c r="AL7" i="4"/>
  <c r="AC7" i="4"/>
  <c r="W24" i="4"/>
  <c r="AI24" i="4"/>
  <c r="I166" i="9" s="1"/>
  <c r="X24" i="4"/>
  <c r="AK24" i="4"/>
  <c r="I168" i="9" s="1"/>
  <c r="Y24" i="4"/>
  <c r="AF24" i="4"/>
  <c r="I163" i="9" s="1"/>
  <c r="Z24" i="4"/>
  <c r="AH24" i="4"/>
  <c r="I165" i="9" s="1"/>
  <c r="AL24" i="4"/>
  <c r="AA24" i="4"/>
  <c r="AJ24" i="4"/>
  <c r="I167" i="9" s="1"/>
  <c r="AD24" i="4"/>
  <c r="I161" i="9" s="1"/>
  <c r="AC24" i="4"/>
  <c r="I160" i="9" s="1"/>
  <c r="AG24" i="4"/>
  <c r="AE24" i="4"/>
  <c r="AB24" i="4"/>
  <c r="AD22" i="4"/>
  <c r="I129" i="9" s="1"/>
  <c r="AC22" i="4"/>
  <c r="I128" i="9" s="1"/>
  <c r="AH22" i="4"/>
  <c r="I133" i="9" s="1"/>
  <c r="AI22" i="4"/>
  <c r="I134" i="9" s="1"/>
  <c r="AA22" i="4"/>
  <c r="X22" i="4"/>
  <c r="AK22" i="4"/>
  <c r="I136" i="9" s="1"/>
  <c r="AF22" i="4"/>
  <c r="I131" i="9" s="1"/>
  <c r="Y22" i="4"/>
  <c r="W22" i="4"/>
  <c r="Z22" i="4"/>
  <c r="AJ22" i="4"/>
  <c r="I135" i="9" s="1"/>
  <c r="AL22" i="4"/>
  <c r="AB22" i="4"/>
  <c r="AG22" i="4"/>
  <c r="AE22" i="4"/>
  <c r="AA35" i="4"/>
  <c r="N41" i="9" s="1"/>
  <c r="AF35" i="4"/>
  <c r="N46" i="9" s="1"/>
  <c r="AK35" i="4"/>
  <c r="N51" i="9" s="1"/>
  <c r="Z35" i="4"/>
  <c r="AG35" i="4"/>
  <c r="X35" i="4"/>
  <c r="AJ35" i="4"/>
  <c r="N50" i="9" s="1"/>
  <c r="AH35" i="4"/>
  <c r="N48" i="9" s="1"/>
  <c r="AC35" i="4"/>
  <c r="N43" i="9" s="1"/>
  <c r="AI35" i="4"/>
  <c r="N49" i="9" s="1"/>
  <c r="Y35" i="4"/>
  <c r="AD35" i="4"/>
  <c r="N44" i="9" s="1"/>
  <c r="AL35" i="4"/>
  <c r="W35" i="4"/>
  <c r="AB35" i="4"/>
  <c r="AE35" i="4"/>
  <c r="AA42" i="4"/>
  <c r="W42" i="4"/>
  <c r="AL42" i="4"/>
  <c r="AH42" i="4"/>
  <c r="N165" i="9" s="1"/>
  <c r="X42" i="4"/>
  <c r="AI42" i="4"/>
  <c r="N166" i="9" s="1"/>
  <c r="AF42" i="4"/>
  <c r="N163" i="9" s="1"/>
  <c r="Y42" i="4"/>
  <c r="AJ42" i="4"/>
  <c r="N167" i="9" s="1"/>
  <c r="AC42" i="4"/>
  <c r="N160" i="9" s="1"/>
  <c r="AK42" i="4"/>
  <c r="N168" i="9" s="1"/>
  <c r="AD42" i="4"/>
  <c r="N161" i="9" s="1"/>
  <c r="Z42" i="4"/>
  <c r="AG42" i="4"/>
  <c r="AE42" i="4"/>
  <c r="AB42" i="4"/>
  <c r="AC19" i="4"/>
  <c r="I75" i="9" s="1"/>
  <c r="AF19" i="4"/>
  <c r="I78" i="9" s="1"/>
  <c r="AK19" i="4"/>
  <c r="I83" i="9" s="1"/>
  <c r="Z19" i="4"/>
  <c r="AJ19" i="4"/>
  <c r="I82" i="9" s="1"/>
  <c r="Y19" i="4"/>
  <c r="W19" i="4"/>
  <c r="AI19" i="4"/>
  <c r="I81" i="9" s="1"/>
  <c r="AA19" i="4"/>
  <c r="AD19" i="4"/>
  <c r="I76" i="9" s="1"/>
  <c r="AH19" i="4"/>
  <c r="I80" i="9" s="1"/>
  <c r="X19" i="4"/>
  <c r="AL19" i="4"/>
  <c r="AE19" i="4"/>
  <c r="AB19" i="4"/>
  <c r="AG19" i="4"/>
  <c r="AJ16" i="4"/>
  <c r="I34" i="9" s="1"/>
  <c r="AL16" i="4"/>
  <c r="AK16" i="4"/>
  <c r="I35" i="9" s="1"/>
  <c r="Y16" i="4"/>
  <c r="AD16" i="4"/>
  <c r="I28" i="9" s="1"/>
  <c r="Z16" i="4"/>
  <c r="X16" i="4"/>
  <c r="AH16" i="4"/>
  <c r="I32" i="9" s="1"/>
  <c r="W16" i="4"/>
  <c r="AA16" i="4"/>
  <c r="AI16" i="4"/>
  <c r="I33" i="9" s="1"/>
  <c r="AC16" i="4"/>
  <c r="I27" i="9" s="1"/>
  <c r="AF16" i="4"/>
  <c r="I30" i="9" s="1"/>
  <c r="AE16" i="4"/>
  <c r="AG16" i="4"/>
  <c r="AB16" i="4"/>
  <c r="AI34" i="4"/>
  <c r="N33" i="9" s="1"/>
  <c r="X34" i="4"/>
  <c r="AD34" i="4"/>
  <c r="N28" i="9" s="1"/>
  <c r="AH34" i="4"/>
  <c r="N32" i="9" s="1"/>
  <c r="AF34" i="4"/>
  <c r="N30" i="9" s="1"/>
  <c r="Z34" i="4"/>
  <c r="AJ34" i="4"/>
  <c r="N34" i="9" s="1"/>
  <c r="AA34" i="4"/>
  <c r="AK34" i="4"/>
  <c r="N35" i="9" s="1"/>
  <c r="Y34" i="4"/>
  <c r="AC34" i="4"/>
  <c r="N27" i="9" s="1"/>
  <c r="AL34" i="4"/>
  <c r="AG34" i="4"/>
  <c r="W34" i="4"/>
  <c r="AE34" i="4"/>
  <c r="AB34" i="4"/>
  <c r="X51" i="4"/>
  <c r="Y51" i="4"/>
  <c r="AI51" i="4"/>
  <c r="AJ51" i="4"/>
  <c r="AF51" i="4"/>
  <c r="S14" i="9" s="1"/>
  <c r="Z51" i="4"/>
  <c r="AA51" i="4"/>
  <c r="AH51" i="4"/>
  <c r="AL51" i="4"/>
  <c r="AC51" i="4"/>
  <c r="S11" i="9" s="1"/>
  <c r="AK51" i="4"/>
  <c r="AD51" i="4"/>
  <c r="S12" i="9" s="1"/>
  <c r="W51" i="4"/>
  <c r="AE51" i="4"/>
  <c r="AG51" i="4"/>
  <c r="AB51" i="4"/>
  <c r="Y15" i="4"/>
  <c r="AD15" i="4"/>
  <c r="I12" i="9" s="1"/>
  <c r="AL15" i="4"/>
  <c r="AC15" i="4"/>
  <c r="I11" i="9" s="1"/>
  <c r="AK15" i="4"/>
  <c r="I19" i="9" s="1"/>
  <c r="AA15" i="4"/>
  <c r="X15" i="4"/>
  <c r="AF15" i="4"/>
  <c r="I14" i="9" s="1"/>
  <c r="AJ15" i="4"/>
  <c r="I18" i="9" s="1"/>
  <c r="AI15" i="4"/>
  <c r="I17" i="9" s="1"/>
  <c r="AH15" i="4"/>
  <c r="I16" i="9" s="1"/>
  <c r="Z15" i="4"/>
  <c r="AG15" i="4"/>
  <c r="W15" i="4"/>
  <c r="AB15" i="4"/>
  <c r="AE15" i="4"/>
  <c r="AD33" i="4"/>
  <c r="N12" i="9" s="1"/>
  <c r="AA33" i="4"/>
  <c r="W33" i="4"/>
  <c r="AF33" i="4"/>
  <c r="N14" i="9" s="1"/>
  <c r="AL33" i="4"/>
  <c r="AH33" i="4"/>
  <c r="N16" i="9" s="1"/>
  <c r="X33" i="4"/>
  <c r="AI33" i="4"/>
  <c r="N17" i="9" s="1"/>
  <c r="AC33" i="4"/>
  <c r="N11" i="9" s="1"/>
  <c r="Y33" i="4"/>
  <c r="Z33" i="4"/>
  <c r="AK33" i="4"/>
  <c r="N19" i="9" s="1"/>
  <c r="AJ33" i="4"/>
  <c r="N18" i="9" s="1"/>
  <c r="AE33" i="4"/>
  <c r="AB33" i="4"/>
  <c r="AG33" i="4"/>
  <c r="AK29" i="4"/>
  <c r="I253" i="9" s="1"/>
  <c r="AJ29" i="4"/>
  <c r="I252" i="9" s="1"/>
  <c r="AH29" i="4"/>
  <c r="I250" i="9" s="1"/>
  <c r="Z29" i="4"/>
  <c r="Y29" i="4"/>
  <c r="AI29" i="4"/>
  <c r="I251" i="9" s="1"/>
  <c r="AC29" i="4"/>
  <c r="I245" i="9" s="1"/>
  <c r="X29" i="4"/>
  <c r="AA29" i="4"/>
  <c r="AL29" i="4"/>
  <c r="AD29" i="4"/>
  <c r="I246" i="9" s="1"/>
  <c r="W29" i="4"/>
  <c r="AF29" i="4"/>
  <c r="I248" i="9" s="1"/>
  <c r="AB29" i="4"/>
  <c r="AE29" i="4"/>
  <c r="AG29" i="4"/>
  <c r="AD39" i="4"/>
  <c r="N113" i="9" s="1"/>
  <c r="AC39" i="4"/>
  <c r="N112" i="9" s="1"/>
  <c r="Y39" i="4"/>
  <c r="AL39" i="4"/>
  <c r="AA39" i="4"/>
  <c r="Z39" i="4"/>
  <c r="AK39" i="4"/>
  <c r="N120" i="9" s="1"/>
  <c r="AF39" i="4"/>
  <c r="N115" i="9" s="1"/>
  <c r="W39" i="4"/>
  <c r="AH39" i="4"/>
  <c r="N117" i="9" s="1"/>
  <c r="X39" i="4"/>
  <c r="AI39" i="4"/>
  <c r="N118" i="9" s="1"/>
  <c r="AJ39" i="4"/>
  <c r="N119" i="9" s="1"/>
  <c r="AE39" i="4"/>
  <c r="AB39" i="4"/>
  <c r="AG39" i="4"/>
  <c r="Z20" i="4"/>
  <c r="AK20" i="4"/>
  <c r="I104" i="9" s="1"/>
  <c r="AF20" i="4"/>
  <c r="I99" i="9" s="1"/>
  <c r="AD20" i="4"/>
  <c r="I97" i="9" s="1"/>
  <c r="Y20" i="4"/>
  <c r="AJ20" i="4"/>
  <c r="I103" i="9" s="1"/>
  <c r="W20" i="4"/>
  <c r="AC20" i="4"/>
  <c r="I96" i="9" s="1"/>
  <c r="AH20" i="4"/>
  <c r="I101" i="9" s="1"/>
  <c r="AL20" i="4"/>
  <c r="X20" i="4"/>
  <c r="AI20" i="4"/>
  <c r="I102" i="9" s="1"/>
  <c r="AA20" i="4"/>
  <c r="AB20" i="4"/>
  <c r="AG20" i="4"/>
  <c r="AE20" i="4"/>
  <c r="AF46" i="4"/>
  <c r="N232" i="9" s="1"/>
  <c r="AA46" i="4"/>
  <c r="AL46" i="4"/>
  <c r="AK46" i="4"/>
  <c r="N237" i="9" s="1"/>
  <c r="Y46" i="4"/>
  <c r="X46" i="4"/>
  <c r="W46" i="4"/>
  <c r="Z46" i="4"/>
  <c r="AD46" i="4"/>
  <c r="N230" i="9" s="1"/>
  <c r="AC46" i="4"/>
  <c r="N229" i="9" s="1"/>
  <c r="AH46" i="4"/>
  <c r="N234" i="9" s="1"/>
  <c r="AI46" i="4"/>
  <c r="N235" i="9" s="1"/>
  <c r="AJ46" i="4"/>
  <c r="N236" i="9" s="1"/>
  <c r="AB46" i="4"/>
  <c r="AG46" i="4"/>
  <c r="AE46" i="4"/>
  <c r="AH27" i="4"/>
  <c r="I218" i="9" s="1"/>
  <c r="X27" i="4"/>
  <c r="AL27" i="4"/>
  <c r="AK27" i="4"/>
  <c r="I221" i="9" s="1"/>
  <c r="AF27" i="4"/>
  <c r="I216" i="9" s="1"/>
  <c r="AA27" i="4"/>
  <c r="Z27" i="4"/>
  <c r="W27" i="4"/>
  <c r="AI27" i="4"/>
  <c r="I219" i="9" s="1"/>
  <c r="AJ27" i="4"/>
  <c r="I220" i="9" s="1"/>
  <c r="AC27" i="4"/>
  <c r="I213" i="9" s="1"/>
  <c r="AD27" i="4"/>
  <c r="I214" i="9" s="1"/>
  <c r="Y27" i="4"/>
  <c r="AB27" i="4"/>
  <c r="AG27" i="4"/>
  <c r="AE27" i="4"/>
  <c r="AF45" i="4"/>
  <c r="N216" i="9" s="1"/>
  <c r="Y45" i="4"/>
  <c r="AD45" i="4"/>
  <c r="N214" i="9" s="1"/>
  <c r="Z45" i="4"/>
  <c r="AK45" i="4"/>
  <c r="N221" i="9" s="1"/>
  <c r="AA45" i="4"/>
  <c r="AC45" i="4"/>
  <c r="N213" i="9" s="1"/>
  <c r="W45" i="4"/>
  <c r="AI45" i="4"/>
  <c r="N219" i="9" s="1"/>
  <c r="X45" i="4"/>
  <c r="AH45" i="4"/>
  <c r="N218" i="9" s="1"/>
  <c r="AJ45" i="4"/>
  <c r="N220" i="9" s="1"/>
  <c r="AL45" i="4"/>
  <c r="AG45" i="4"/>
  <c r="AE45" i="4"/>
  <c r="AB45" i="4"/>
  <c r="AF37" i="4"/>
  <c r="N78" i="9" s="1"/>
  <c r="AC37" i="4"/>
  <c r="N75" i="9" s="1"/>
  <c r="AD37" i="4"/>
  <c r="N76" i="9" s="1"/>
  <c r="X37" i="4"/>
  <c r="AI37" i="4"/>
  <c r="N81" i="9" s="1"/>
  <c r="Y37" i="4"/>
  <c r="AJ37" i="4"/>
  <c r="N82" i="9" s="1"/>
  <c r="W37" i="4"/>
  <c r="Z37" i="4"/>
  <c r="AH37" i="4"/>
  <c r="N80" i="9" s="1"/>
  <c r="AK37" i="4"/>
  <c r="N83" i="9" s="1"/>
  <c r="AL37" i="4"/>
  <c r="AA37" i="4"/>
  <c r="AG37" i="4"/>
  <c r="AB37" i="4"/>
  <c r="AE37" i="4"/>
  <c r="Y26" i="4"/>
  <c r="AF26" i="4"/>
  <c r="I200" i="9" s="1"/>
  <c r="X26" i="4"/>
  <c r="AL26" i="4"/>
  <c r="AC26" i="4"/>
  <c r="I197" i="9" s="1"/>
  <c r="AA26" i="4"/>
  <c r="AI26" i="4"/>
  <c r="I203" i="9" s="1"/>
  <c r="AK26" i="4"/>
  <c r="I205" i="9" s="1"/>
  <c r="AH26" i="4"/>
  <c r="I202" i="9" s="1"/>
  <c r="Z26" i="4"/>
  <c r="AJ26" i="4"/>
  <c r="I204" i="9" s="1"/>
  <c r="AD26" i="4"/>
  <c r="I198" i="9" s="1"/>
  <c r="W26" i="4"/>
  <c r="AB26" i="4"/>
  <c r="AG26" i="4"/>
  <c r="AE26" i="4"/>
  <c r="AH18" i="4"/>
  <c r="I64" i="9" s="1"/>
  <c r="AI18" i="4"/>
  <c r="I65" i="9" s="1"/>
  <c r="X18" i="4"/>
  <c r="AJ18" i="4"/>
  <c r="I66" i="9" s="1"/>
  <c r="AC18" i="4"/>
  <c r="I59" i="9" s="1"/>
  <c r="AK18" i="4"/>
  <c r="I67" i="9" s="1"/>
  <c r="Y18" i="4"/>
  <c r="AA18" i="4"/>
  <c r="AG18" i="4"/>
  <c r="AF18" i="4"/>
  <c r="I62" i="9" s="1"/>
  <c r="AD18" i="4"/>
  <c r="I60" i="9" s="1"/>
  <c r="W18" i="4"/>
  <c r="Z18" i="4"/>
  <c r="AL18" i="4"/>
  <c r="AB18" i="4"/>
  <c r="AE18" i="4"/>
  <c r="AH43" i="4"/>
  <c r="N186" i="9" s="1"/>
  <c r="AF43" i="4"/>
  <c r="N184" i="9" s="1"/>
  <c r="Z43" i="4"/>
  <c r="AJ43" i="4"/>
  <c r="N188" i="9" s="1"/>
  <c r="AA43" i="4"/>
  <c r="W43" i="4"/>
  <c r="AK43" i="4"/>
  <c r="N189" i="9" s="1"/>
  <c r="Y43" i="4"/>
  <c r="X43" i="4"/>
  <c r="AL43" i="4"/>
  <c r="AD43" i="4"/>
  <c r="N182" i="9" s="1"/>
  <c r="AC43" i="4"/>
  <c r="N181" i="9" s="1"/>
  <c r="AI43" i="4"/>
  <c r="N187" i="9" s="1"/>
  <c r="AG43" i="4"/>
  <c r="AB43" i="4"/>
  <c r="AE43" i="4"/>
  <c r="Y23" i="4"/>
  <c r="AL23" i="4"/>
  <c r="AA23" i="4"/>
  <c r="AH23" i="4"/>
  <c r="I149" i="9" s="1"/>
  <c r="AC23" i="4"/>
  <c r="I144" i="9" s="1"/>
  <c r="AK23" i="4"/>
  <c r="I152" i="9" s="1"/>
  <c r="AF23" i="4"/>
  <c r="I147" i="9" s="1"/>
  <c r="Z23" i="4"/>
  <c r="AD23" i="4"/>
  <c r="I145" i="9" s="1"/>
  <c r="W23" i="4"/>
  <c r="AJ23" i="4"/>
  <c r="I151" i="9" s="1"/>
  <c r="AI23" i="4"/>
  <c r="I150" i="9" s="1"/>
  <c r="X23" i="4"/>
  <c r="AG23" i="4"/>
  <c r="AE23" i="4"/>
  <c r="AB23" i="4"/>
  <c r="AD41" i="4"/>
  <c r="N145" i="9" s="1"/>
  <c r="Y41" i="4"/>
  <c r="AA41" i="4"/>
  <c r="AF41" i="4"/>
  <c r="N147" i="9" s="1"/>
  <c r="Z41" i="4"/>
  <c r="N141" i="9" s="1"/>
  <c r="AJ41" i="4"/>
  <c r="N151" i="9" s="1"/>
  <c r="AL41" i="4"/>
  <c r="W41" i="4"/>
  <c r="AK41" i="4"/>
  <c r="N152" i="9" s="1"/>
  <c r="AH41" i="4"/>
  <c r="N149" i="9" s="1"/>
  <c r="AI41" i="4"/>
  <c r="N150" i="9" s="1"/>
  <c r="AC41" i="4"/>
  <c r="N144" i="9" s="1"/>
  <c r="X41" i="4"/>
  <c r="AB41" i="4"/>
  <c r="AE41" i="4"/>
  <c r="AG41" i="4"/>
  <c r="X40" i="4"/>
  <c r="AA40" i="4"/>
  <c r="W40" i="4"/>
  <c r="AI40" i="4"/>
  <c r="N134" i="9" s="1"/>
  <c r="AH40" i="4"/>
  <c r="N133" i="9" s="1"/>
  <c r="AF40" i="4"/>
  <c r="N131" i="9" s="1"/>
  <c r="AC40" i="4"/>
  <c r="N128" i="9" s="1"/>
  <c r="AD40" i="4"/>
  <c r="N129" i="9" s="1"/>
  <c r="Y40" i="4"/>
  <c r="AK40" i="4"/>
  <c r="N136" i="9" s="1"/>
  <c r="Z40" i="4"/>
  <c r="AL40" i="4"/>
  <c r="AJ40" i="4"/>
  <c r="N135" i="9" s="1"/>
  <c r="AB40" i="4"/>
  <c r="AE40" i="4"/>
  <c r="AG40" i="4"/>
  <c r="W21" i="4"/>
  <c r="AD21" i="4"/>
  <c r="I113" i="9" s="1"/>
  <c r="AL21" i="4"/>
  <c r="AB21" i="4"/>
  <c r="Y21" i="4"/>
  <c r="X21" i="4"/>
  <c r="AA21" i="4"/>
  <c r="AH21" i="4"/>
  <c r="I117" i="9" s="1"/>
  <c r="AC21" i="4"/>
  <c r="I112" i="9" s="1"/>
  <c r="AJ21" i="4"/>
  <c r="I119" i="9" s="1"/>
  <c r="AF21" i="4"/>
  <c r="I115" i="9" s="1"/>
  <c r="Z21" i="4"/>
  <c r="AK21" i="4"/>
  <c r="I120" i="9" s="1"/>
  <c r="AI21" i="4"/>
  <c r="I118" i="9" s="1"/>
  <c r="AG21" i="4"/>
  <c r="AE21" i="4"/>
  <c r="AF47" i="4"/>
  <c r="N248" i="9" s="1"/>
  <c r="X47" i="4"/>
  <c r="Y47" i="4"/>
  <c r="AI47" i="4"/>
  <c r="N251" i="9" s="1"/>
  <c r="AJ47" i="4"/>
  <c r="N252" i="9" s="1"/>
  <c r="W47" i="4"/>
  <c r="Z47" i="4"/>
  <c r="AH47" i="4"/>
  <c r="N250" i="9" s="1"/>
  <c r="AK47" i="4"/>
  <c r="N253" i="9" s="1"/>
  <c r="AL47" i="4"/>
  <c r="AA47" i="4"/>
  <c r="AD47" i="4"/>
  <c r="N246" i="9" s="1"/>
  <c r="AC47" i="4"/>
  <c r="N245" i="9" s="1"/>
  <c r="AE47" i="4"/>
  <c r="AB47" i="4"/>
  <c r="AG47" i="4"/>
  <c r="AA28" i="4"/>
  <c r="X28" i="4"/>
  <c r="AC28" i="4"/>
  <c r="I229" i="9" s="1"/>
  <c r="W28" i="4"/>
  <c r="AJ28" i="4"/>
  <c r="I236" i="9" s="1"/>
  <c r="AG28" i="4"/>
  <c r="AF28" i="4"/>
  <c r="I232" i="9" s="1"/>
  <c r="AL28" i="4"/>
  <c r="AH28" i="4"/>
  <c r="I234" i="9" s="1"/>
  <c r="AI28" i="4"/>
  <c r="I235" i="9" s="1"/>
  <c r="AD28" i="4"/>
  <c r="I230" i="9" s="1"/>
  <c r="Y28" i="4"/>
  <c r="AK28" i="4"/>
  <c r="I237" i="9" s="1"/>
  <c r="Z28" i="4"/>
  <c r="AB28" i="4"/>
  <c r="AE28" i="4"/>
  <c r="AJ38" i="4"/>
  <c r="N103" i="9" s="1"/>
  <c r="W38" i="4"/>
  <c r="AI38" i="4"/>
  <c r="N102" i="9" s="1"/>
  <c r="X38" i="4"/>
  <c r="AH38" i="4"/>
  <c r="N101" i="9" s="1"/>
  <c r="AA38" i="4"/>
  <c r="AL38" i="4"/>
  <c r="AC38" i="4"/>
  <c r="N96" i="9" s="1"/>
  <c r="Y38" i="4"/>
  <c r="AK38" i="4"/>
  <c r="N104" i="9" s="1"/>
  <c r="Z38" i="4"/>
  <c r="N93" i="9" s="1"/>
  <c r="AF38" i="4"/>
  <c r="N99" i="9" s="1"/>
  <c r="AD38" i="4"/>
  <c r="N97" i="9" s="1"/>
  <c r="AG38" i="4"/>
  <c r="AE38" i="4"/>
  <c r="AB38" i="4"/>
  <c r="AL44" i="4"/>
  <c r="AJ44" i="4"/>
  <c r="N204" i="9" s="1"/>
  <c r="Z44" i="4"/>
  <c r="W44" i="4"/>
  <c r="AK44" i="4"/>
  <c r="N205" i="9" s="1"/>
  <c r="X44" i="4"/>
  <c r="AI44" i="4"/>
  <c r="N203" i="9" s="1"/>
  <c r="AC44" i="4"/>
  <c r="N197" i="9" s="1"/>
  <c r="AD44" i="4"/>
  <c r="N198" i="9" s="1"/>
  <c r="Y44" i="4"/>
  <c r="AA44" i="4"/>
  <c r="AH44" i="4"/>
  <c r="N202" i="9" s="1"/>
  <c r="AF44" i="4"/>
  <c r="N200" i="9" s="1"/>
  <c r="AB44" i="4"/>
  <c r="AE44" i="4"/>
  <c r="AG44" i="4"/>
  <c r="AK36" i="4"/>
  <c r="N67" i="9" s="1"/>
  <c r="AA36" i="4"/>
  <c r="AF36" i="4"/>
  <c r="N62" i="9" s="1"/>
  <c r="AD36" i="4"/>
  <c r="N60" i="9" s="1"/>
  <c r="AH36" i="4"/>
  <c r="N64" i="9" s="1"/>
  <c r="Y36" i="4"/>
  <c r="AC36" i="4"/>
  <c r="N59" i="9" s="1"/>
  <c r="AI36" i="4"/>
  <c r="N65" i="9" s="1"/>
  <c r="AJ36" i="4"/>
  <c r="N66" i="9" s="1"/>
  <c r="AE36" i="4"/>
  <c r="W36" i="4"/>
  <c r="Z36" i="4"/>
  <c r="N56" i="9" s="1"/>
  <c r="AL36" i="4"/>
  <c r="X36" i="4"/>
  <c r="AB36" i="4"/>
  <c r="AG36" i="4"/>
  <c r="AJ25" i="4"/>
  <c r="I188" i="9" s="1"/>
  <c r="W25" i="4"/>
  <c r="AF25" i="4"/>
  <c r="I184" i="9" s="1"/>
  <c r="Z25" i="4"/>
  <c r="AI25" i="4"/>
  <c r="I187" i="9" s="1"/>
  <c r="AH25" i="4"/>
  <c r="I186" i="9" s="1"/>
  <c r="AK25" i="4"/>
  <c r="I189" i="9" s="1"/>
  <c r="Y25" i="4"/>
  <c r="X25" i="4"/>
  <c r="AC25" i="4"/>
  <c r="I181" i="9" s="1"/>
  <c r="AL25" i="4"/>
  <c r="AA25" i="4"/>
  <c r="AG25" i="4"/>
  <c r="AD25" i="4"/>
  <c r="I182" i="9" s="1"/>
  <c r="AB25" i="4"/>
  <c r="AE25" i="4"/>
  <c r="Z17" i="4"/>
  <c r="W17" i="4"/>
  <c r="AD17" i="4"/>
  <c r="I44" i="9" s="1"/>
  <c r="AF17" i="4"/>
  <c r="I46" i="9" s="1"/>
  <c r="Y17" i="4"/>
  <c r="AH17" i="4"/>
  <c r="I48" i="9" s="1"/>
  <c r="AG17" i="4"/>
  <c r="AL17" i="4"/>
  <c r="X17" i="4"/>
  <c r="AC17" i="4"/>
  <c r="I43" i="9" s="1"/>
  <c r="AK17" i="4"/>
  <c r="I51" i="9" s="1"/>
  <c r="AI17" i="4"/>
  <c r="I49" i="9" s="1"/>
  <c r="AJ17" i="4"/>
  <c r="I50" i="9" s="1"/>
  <c r="AA17" i="4"/>
  <c r="AE17" i="4"/>
  <c r="AB17" i="4"/>
  <c r="N125" i="9"/>
  <c r="N140" i="9"/>
  <c r="N142" i="9"/>
  <c r="E23" i="5"/>
  <c r="I56" i="9" l="1"/>
  <c r="I125" i="9"/>
  <c r="I141" i="9"/>
  <c r="I140" i="9"/>
  <c r="I93" i="9"/>
  <c r="I142" i="9"/>
  <c r="N210" i="9"/>
  <c r="N57" i="9"/>
  <c r="N55" i="9"/>
  <c r="N157" i="9"/>
  <c r="N158" i="9"/>
  <c r="N227" i="9"/>
  <c r="N126" i="9"/>
  <c r="N178" i="9"/>
  <c r="N94" i="9"/>
  <c r="N110" i="9"/>
  <c r="N40" i="9"/>
  <c r="N226" i="9"/>
  <c r="N109" i="9"/>
  <c r="N156" i="9"/>
  <c r="N225" i="9"/>
  <c r="E20" i="5"/>
  <c r="E11" i="5"/>
  <c r="E19" i="5"/>
  <c r="E21" i="5"/>
  <c r="E9" i="5"/>
  <c r="E22" i="5"/>
  <c r="E10" i="5"/>
  <c r="E12" i="5"/>
  <c r="F15" i="3"/>
  <c r="F7" i="3"/>
  <c r="E18" i="3" s="1"/>
  <c r="F3" i="3"/>
  <c r="E19" i="3" s="1"/>
  <c r="I158" i="9" l="1"/>
  <c r="I178" i="9"/>
  <c r="I227" i="9"/>
  <c r="N8" i="9"/>
  <c r="S8" i="9"/>
  <c r="I110" i="9"/>
  <c r="I157" i="9"/>
  <c r="I210" i="9"/>
  <c r="I109" i="9"/>
  <c r="I55" i="9"/>
  <c r="I225" i="9"/>
  <c r="I226" i="9"/>
  <c r="I94" i="9"/>
  <c r="I126" i="9"/>
  <c r="I40" i="9"/>
  <c r="I156" i="9"/>
  <c r="I57" i="9"/>
  <c r="N72" i="9"/>
  <c r="N211" i="9"/>
  <c r="N243" i="9"/>
  <c r="N73" i="9"/>
  <c r="N179" i="9"/>
  <c r="N195" i="9"/>
  <c r="N9" i="9"/>
  <c r="S9" i="9"/>
  <c r="N194" i="9"/>
  <c r="N24" i="9"/>
  <c r="N25" i="9"/>
  <c r="N242" i="9"/>
  <c r="N139" i="9"/>
  <c r="T64" i="4"/>
  <c r="T60" i="4"/>
  <c r="T93" i="4"/>
  <c r="T75" i="4"/>
  <c r="T94" i="4"/>
  <c r="T76" i="4"/>
  <c r="T77" i="4"/>
  <c r="T95" i="4"/>
  <c r="T59" i="4"/>
  <c r="T78" i="4"/>
  <c r="T96" i="4"/>
  <c r="T57" i="4"/>
  <c r="T58" i="4"/>
  <c r="AK60" i="4" l="1"/>
  <c r="AD60" i="4"/>
  <c r="S161" i="9" s="1"/>
  <c r="AA60" i="4"/>
  <c r="S158" i="9" s="1"/>
  <c r="AL60" i="4"/>
  <c r="AF60" i="4"/>
  <c r="S163" i="9" s="1"/>
  <c r="W60" i="4"/>
  <c r="AH60" i="4"/>
  <c r="S165" i="9" s="1"/>
  <c r="Z60" i="4"/>
  <c r="S157" i="9" s="1"/>
  <c r="X60" i="4"/>
  <c r="AJ60" i="4"/>
  <c r="AC60" i="4"/>
  <c r="S160" i="9" s="1"/>
  <c r="AI60" i="4"/>
  <c r="Y60" i="4"/>
  <c r="S156" i="9" s="1"/>
  <c r="AE60" i="4"/>
  <c r="AG60" i="4"/>
  <c r="AB60" i="4"/>
  <c r="AF64" i="4"/>
  <c r="S232" i="9" s="1"/>
  <c r="AH64" i="4"/>
  <c r="W64" i="4"/>
  <c r="AD64" i="4"/>
  <c r="S230" i="9" s="1"/>
  <c r="AJ64" i="4"/>
  <c r="S236" i="9" s="1"/>
  <c r="X64" i="4"/>
  <c r="S224" i="9" s="1"/>
  <c r="Z64" i="4"/>
  <c r="S226" i="9" s="1"/>
  <c r="AI64" i="4"/>
  <c r="S235" i="9" s="1"/>
  <c r="AK64" i="4"/>
  <c r="AA64" i="4"/>
  <c r="S227" i="9" s="1"/>
  <c r="AC64" i="4"/>
  <c r="S229" i="9" s="1"/>
  <c r="AL64" i="4"/>
  <c r="Y64" i="4"/>
  <c r="S225" i="9" s="1"/>
  <c r="AB64" i="4"/>
  <c r="AE64" i="4"/>
  <c r="AG64" i="4"/>
  <c r="AA93" i="4"/>
  <c r="AC110" i="9" s="1"/>
  <c r="AK93" i="4"/>
  <c r="AC120" i="9" s="1"/>
  <c r="AH93" i="4"/>
  <c r="AC117" i="9" s="1"/>
  <c r="X93" i="4"/>
  <c r="AC107" i="9" s="1"/>
  <c r="AC93" i="4"/>
  <c r="AC112" i="9" s="1"/>
  <c r="AI93" i="4"/>
  <c r="AC118" i="9" s="1"/>
  <c r="Z93" i="4"/>
  <c r="AC109" i="9" s="1"/>
  <c r="AD93" i="4"/>
  <c r="AC113" i="9" s="1"/>
  <c r="AJ93" i="4"/>
  <c r="AC119" i="9" s="1"/>
  <c r="AF93" i="4"/>
  <c r="AC115" i="9" s="1"/>
  <c r="W93" i="4"/>
  <c r="AL93" i="4"/>
  <c r="Y93" i="4"/>
  <c r="AC108" i="9" s="1"/>
  <c r="AE93" i="4"/>
  <c r="AG93" i="4"/>
  <c r="AB93" i="4"/>
  <c r="X95" i="4"/>
  <c r="AC139" i="9" s="1"/>
  <c r="AI95" i="4"/>
  <c r="AC150" i="9" s="1"/>
  <c r="W95" i="4"/>
  <c r="AJ95" i="4"/>
  <c r="AC151" i="9" s="1"/>
  <c r="AH95" i="4"/>
  <c r="AC149" i="9" s="1"/>
  <c r="AC95" i="4"/>
  <c r="AC144" i="9" s="1"/>
  <c r="AD95" i="4"/>
  <c r="AC145" i="9" s="1"/>
  <c r="Z95" i="4"/>
  <c r="AC141" i="9" s="1"/>
  <c r="AF95" i="4"/>
  <c r="AC147" i="9" s="1"/>
  <c r="AK95" i="4"/>
  <c r="AC152" i="9" s="1"/>
  <c r="Y95" i="4"/>
  <c r="AC140" i="9" s="1"/>
  <c r="AL95" i="4"/>
  <c r="AA95" i="4"/>
  <c r="AC142" i="9" s="1"/>
  <c r="AG95" i="4"/>
  <c r="AE95" i="4"/>
  <c r="AB95" i="4"/>
  <c r="AK96" i="4"/>
  <c r="AC168" i="9" s="1"/>
  <c r="AC96" i="4"/>
  <c r="AC160" i="9" s="1"/>
  <c r="AA96" i="4"/>
  <c r="AC158" i="9" s="1"/>
  <c r="AL96" i="4"/>
  <c r="AF96" i="4"/>
  <c r="AC163" i="9" s="1"/>
  <c r="Z96" i="4"/>
  <c r="AC157" i="9" s="1"/>
  <c r="W96" i="4"/>
  <c r="AH96" i="4"/>
  <c r="AC165" i="9" s="1"/>
  <c r="X96" i="4"/>
  <c r="AC155" i="9" s="1"/>
  <c r="AI96" i="4"/>
  <c r="AC166" i="9" s="1"/>
  <c r="Y96" i="4"/>
  <c r="AC156" i="9" s="1"/>
  <c r="AJ96" i="4"/>
  <c r="AC167" i="9" s="1"/>
  <c r="AD96" i="4"/>
  <c r="AC161" i="9" s="1"/>
  <c r="AE96" i="4"/>
  <c r="AB96" i="4"/>
  <c r="AG96" i="4"/>
  <c r="X59" i="4"/>
  <c r="S139" i="9" s="1"/>
  <c r="AI59" i="4"/>
  <c r="S150" i="9" s="1"/>
  <c r="Y59" i="4"/>
  <c r="S140" i="9" s="1"/>
  <c r="AL59" i="4"/>
  <c r="AC59" i="4"/>
  <c r="S144" i="9" s="1"/>
  <c r="Z59" i="4"/>
  <c r="S141" i="9" s="1"/>
  <c r="W59" i="4"/>
  <c r="AK59" i="4"/>
  <c r="S152" i="9" s="1"/>
  <c r="AH59" i="4"/>
  <c r="S149" i="9" s="1"/>
  <c r="AD59" i="4"/>
  <c r="S145" i="9" s="1"/>
  <c r="AJ59" i="4"/>
  <c r="S151" i="9" s="1"/>
  <c r="AF59" i="4"/>
  <c r="S147" i="9" s="1"/>
  <c r="AA59" i="4"/>
  <c r="S142" i="9" s="1"/>
  <c r="AB59" i="4"/>
  <c r="AE59" i="4"/>
  <c r="AG59" i="4"/>
  <c r="W77" i="4"/>
  <c r="AC77" i="4"/>
  <c r="X144" i="9" s="1"/>
  <c r="AA77" i="4"/>
  <c r="X142" i="9" s="1"/>
  <c r="AF77" i="4"/>
  <c r="X147" i="9" s="1"/>
  <c r="AL77" i="4"/>
  <c r="X77" i="4"/>
  <c r="X139" i="9" s="1"/>
  <c r="AI77" i="4"/>
  <c r="X150" i="9" s="1"/>
  <c r="Y77" i="4"/>
  <c r="X140" i="9" s="1"/>
  <c r="AJ77" i="4"/>
  <c r="X151" i="9" s="1"/>
  <c r="Z77" i="4"/>
  <c r="X141" i="9" s="1"/>
  <c r="AK77" i="4"/>
  <c r="X152" i="9" s="1"/>
  <c r="AD77" i="4"/>
  <c r="X145" i="9" s="1"/>
  <c r="AH77" i="4"/>
  <c r="X149" i="9" s="1"/>
  <c r="AB77" i="4"/>
  <c r="AE77" i="4"/>
  <c r="AG77" i="4"/>
  <c r="Y57" i="4"/>
  <c r="AJ57" i="4"/>
  <c r="Z57" i="4"/>
  <c r="S109" i="9" s="1"/>
  <c r="AC57" i="4"/>
  <c r="S112" i="9" s="1"/>
  <c r="W57" i="4"/>
  <c r="AH57" i="4"/>
  <c r="S117" i="9" s="1"/>
  <c r="X57" i="4"/>
  <c r="S107" i="9" s="1"/>
  <c r="AA57" i="4"/>
  <c r="S110" i="9" s="1"/>
  <c r="AI57" i="4"/>
  <c r="S118" i="9" s="1"/>
  <c r="AL57" i="4"/>
  <c r="AK57" i="4"/>
  <c r="AD57" i="4"/>
  <c r="S113" i="9" s="1"/>
  <c r="AF57" i="4"/>
  <c r="S115" i="9" s="1"/>
  <c r="AB57" i="4"/>
  <c r="AG57" i="4"/>
  <c r="AE57" i="4"/>
  <c r="X78" i="4"/>
  <c r="X155" i="9" s="1"/>
  <c r="Y78" i="4"/>
  <c r="X156" i="9" s="1"/>
  <c r="W78" i="4"/>
  <c r="AG78" i="4"/>
  <c r="AJ78" i="4"/>
  <c r="X167" i="9" s="1"/>
  <c r="AI78" i="4"/>
  <c r="AF78" i="4"/>
  <c r="X163" i="9" s="1"/>
  <c r="AA78" i="4"/>
  <c r="X158" i="9" s="1"/>
  <c r="AK78" i="4"/>
  <c r="X168" i="9" s="1"/>
  <c r="AC78" i="4"/>
  <c r="X160" i="9" s="1"/>
  <c r="AH78" i="4"/>
  <c r="Z78" i="4"/>
  <c r="X157" i="9" s="1"/>
  <c r="AL78" i="4"/>
  <c r="AD78" i="4"/>
  <c r="X161" i="9" s="1"/>
  <c r="AE78" i="4"/>
  <c r="AB78" i="4"/>
  <c r="AJ76" i="4"/>
  <c r="X135" i="9" s="1"/>
  <c r="AI76" i="4"/>
  <c r="Y76" i="4"/>
  <c r="X124" i="9" s="1"/>
  <c r="AD76" i="4"/>
  <c r="X129" i="9" s="1"/>
  <c r="AF76" i="4"/>
  <c r="X131" i="9" s="1"/>
  <c r="W76" i="4"/>
  <c r="AH76" i="4"/>
  <c r="X133" i="9" s="1"/>
  <c r="Z76" i="4"/>
  <c r="X125" i="9" s="1"/>
  <c r="AK76" i="4"/>
  <c r="AC76" i="4"/>
  <c r="X128" i="9" s="1"/>
  <c r="X76" i="4"/>
  <c r="X123" i="9" s="1"/>
  <c r="AL76" i="4"/>
  <c r="AA76" i="4"/>
  <c r="X126" i="9" s="1"/>
  <c r="AG76" i="4"/>
  <c r="AE76" i="4"/>
  <c r="AB76" i="4"/>
  <c r="AC58" i="4"/>
  <c r="S128" i="9" s="1"/>
  <c r="AD58" i="4"/>
  <c r="S129" i="9" s="1"/>
  <c r="AJ58" i="4"/>
  <c r="S135" i="9" s="1"/>
  <c r="AH58" i="4"/>
  <c r="S133" i="9" s="1"/>
  <c r="Z58" i="4"/>
  <c r="S125" i="9" s="1"/>
  <c r="AK58" i="4"/>
  <c r="S136" i="9" s="1"/>
  <c r="AA58" i="4"/>
  <c r="S126" i="9" s="1"/>
  <c r="W58" i="4"/>
  <c r="AF58" i="4"/>
  <c r="S131" i="9" s="1"/>
  <c r="AL58" i="4"/>
  <c r="X58" i="4"/>
  <c r="Y58" i="4"/>
  <c r="S124" i="9" s="1"/>
  <c r="AI58" i="4"/>
  <c r="S134" i="9" s="1"/>
  <c r="AE58" i="4"/>
  <c r="AB58" i="4"/>
  <c r="AG58" i="4"/>
  <c r="AD94" i="4"/>
  <c r="AC129" i="9" s="1"/>
  <c r="AC94" i="4"/>
  <c r="AC128" i="9" s="1"/>
  <c r="AE94" i="4"/>
  <c r="Y94" i="4"/>
  <c r="AC124" i="9" s="1"/>
  <c r="AJ94" i="4"/>
  <c r="AC135" i="9" s="1"/>
  <c r="Z94" i="4"/>
  <c r="AC125" i="9" s="1"/>
  <c r="W94" i="4"/>
  <c r="AK94" i="4"/>
  <c r="AC136" i="9" s="1"/>
  <c r="AA94" i="4"/>
  <c r="AC126" i="9" s="1"/>
  <c r="AH94" i="4"/>
  <c r="AC133" i="9" s="1"/>
  <c r="AL94" i="4"/>
  <c r="X94" i="4"/>
  <c r="AC123" i="9" s="1"/>
  <c r="AF94" i="4"/>
  <c r="AC131" i="9" s="1"/>
  <c r="AI94" i="4"/>
  <c r="AC134" i="9" s="1"/>
  <c r="AB94" i="4"/>
  <c r="AG94" i="4"/>
  <c r="AD75" i="4"/>
  <c r="X113" i="9" s="1"/>
  <c r="W75" i="4"/>
  <c r="AH75" i="4"/>
  <c r="X117" i="9" s="1"/>
  <c r="AA75" i="4"/>
  <c r="X110" i="9" s="1"/>
  <c r="AL75" i="4"/>
  <c r="AC75" i="4"/>
  <c r="X112" i="9" s="1"/>
  <c r="Y75" i="4"/>
  <c r="X108" i="9" s="1"/>
  <c r="X75" i="4"/>
  <c r="X107" i="9" s="1"/>
  <c r="AJ75" i="4"/>
  <c r="X119" i="9" s="1"/>
  <c r="AI75" i="4"/>
  <c r="X118" i="9" s="1"/>
  <c r="AF75" i="4"/>
  <c r="X115" i="9" s="1"/>
  <c r="AK75" i="4"/>
  <c r="X120" i="9" s="1"/>
  <c r="Z75" i="4"/>
  <c r="X109" i="9" s="1"/>
  <c r="AE75" i="4"/>
  <c r="AB75" i="4"/>
  <c r="AG75" i="4"/>
  <c r="I139" i="9"/>
  <c r="I25" i="9"/>
  <c r="I211" i="9"/>
  <c r="I242" i="9"/>
  <c r="I9" i="9"/>
  <c r="I73" i="9"/>
  <c r="I194" i="9"/>
  <c r="I195" i="9"/>
  <c r="I41" i="9"/>
  <c r="I243" i="9"/>
  <c r="I179" i="9"/>
  <c r="I8" i="9"/>
  <c r="I24" i="9"/>
  <c r="I72" i="9"/>
  <c r="S108" i="9"/>
  <c r="N108" i="9"/>
  <c r="N124" i="9"/>
  <c r="N92" i="9"/>
  <c r="S120" i="9"/>
  <c r="S166" i="9"/>
  <c r="X166" i="9"/>
  <c r="S119" i="9"/>
  <c r="N224" i="9"/>
  <c r="X134" i="9"/>
  <c r="N91" i="9"/>
  <c r="S234" i="9"/>
  <c r="N107" i="9"/>
  <c r="S168" i="9"/>
  <c r="X136" i="9"/>
  <c r="N54" i="9"/>
  <c r="X165" i="9"/>
  <c r="N123" i="9"/>
  <c r="S123" i="9"/>
  <c r="S167" i="9"/>
  <c r="S237" i="9"/>
  <c r="N155" i="9"/>
  <c r="S155" i="9"/>
  <c r="T83" i="4"/>
  <c r="T101" i="4"/>
  <c r="T55" i="4"/>
  <c r="T91" i="4"/>
  <c r="T73" i="4"/>
  <c r="T99" i="4"/>
  <c r="T81" i="4"/>
  <c r="T53" i="4"/>
  <c r="T71" i="4"/>
  <c r="T89" i="4"/>
  <c r="T80" i="4"/>
  <c r="T98" i="4"/>
  <c r="T54" i="4"/>
  <c r="T72" i="4"/>
  <c r="T90" i="4"/>
  <c r="T63" i="4"/>
  <c r="T62" i="4"/>
  <c r="T65" i="4"/>
  <c r="T100" i="4"/>
  <c r="T82" i="4"/>
  <c r="T52" i="4"/>
  <c r="T70" i="4"/>
  <c r="T88" i="4"/>
  <c r="AF98" i="4" l="1"/>
  <c r="AC200" i="9" s="1"/>
  <c r="AK98" i="4"/>
  <c r="AC205" i="9" s="1"/>
  <c r="AJ98" i="4"/>
  <c r="AC204" i="9" s="1"/>
  <c r="AG98" i="4"/>
  <c r="W98" i="4"/>
  <c r="AA98" i="4"/>
  <c r="AC195" i="9" s="1"/>
  <c r="AH98" i="4"/>
  <c r="AC202" i="9" s="1"/>
  <c r="AL98" i="4"/>
  <c r="Y98" i="4"/>
  <c r="AC193" i="9" s="1"/>
  <c r="Z98" i="4"/>
  <c r="AC194" i="9" s="1"/>
  <c r="AC98" i="4"/>
  <c r="AC197" i="9" s="1"/>
  <c r="X98" i="4"/>
  <c r="AC192" i="9" s="1"/>
  <c r="AI98" i="4"/>
  <c r="AC203" i="9" s="1"/>
  <c r="AD98" i="4"/>
  <c r="AC198" i="9" s="1"/>
  <c r="AB98" i="4"/>
  <c r="AE98" i="4"/>
  <c r="Z88" i="4"/>
  <c r="AC24" i="9" s="1"/>
  <c r="AC88" i="4"/>
  <c r="AC27" i="9" s="1"/>
  <c r="AL88" i="4"/>
  <c r="X88" i="4"/>
  <c r="AC22" i="9" s="1"/>
  <c r="Y88" i="4"/>
  <c r="AC23" i="9" s="1"/>
  <c r="AA88" i="4"/>
  <c r="AC25" i="9" s="1"/>
  <c r="AK88" i="4"/>
  <c r="AC35" i="9" s="1"/>
  <c r="AI88" i="4"/>
  <c r="AC33" i="9" s="1"/>
  <c r="AJ88" i="4"/>
  <c r="AC34" i="9" s="1"/>
  <c r="AD88" i="4"/>
  <c r="AC28" i="9" s="1"/>
  <c r="AF88" i="4"/>
  <c r="AC30" i="9" s="1"/>
  <c r="AH88" i="4"/>
  <c r="AC32" i="9" s="1"/>
  <c r="W88" i="4"/>
  <c r="AG88" i="4"/>
  <c r="AB88" i="4"/>
  <c r="AE88" i="4"/>
  <c r="AF70" i="4"/>
  <c r="W70" i="4"/>
  <c r="X70" i="4"/>
  <c r="AC70" i="4"/>
  <c r="X27" i="9" s="1"/>
  <c r="AD70" i="4"/>
  <c r="X28" i="9" s="1"/>
  <c r="Z70" i="4"/>
  <c r="X24" i="9" s="1"/>
  <c r="AK70" i="4"/>
  <c r="X35" i="9" s="1"/>
  <c r="Y70" i="4"/>
  <c r="X23" i="9" s="1"/>
  <c r="AL70" i="4"/>
  <c r="AJ70" i="4"/>
  <c r="AI70" i="4"/>
  <c r="AA70" i="4"/>
  <c r="X25" i="9" s="1"/>
  <c r="AH70" i="4"/>
  <c r="X32" i="9" s="1"/>
  <c r="AG70" i="4"/>
  <c r="AE70" i="4"/>
  <c r="AB70" i="4"/>
  <c r="AD72" i="4"/>
  <c r="X60" i="9" s="1"/>
  <c r="AF72" i="4"/>
  <c r="X62" i="9" s="1"/>
  <c r="W72" i="4"/>
  <c r="AH72" i="4"/>
  <c r="X64" i="9" s="1"/>
  <c r="Y72" i="4"/>
  <c r="X55" i="9" s="1"/>
  <c r="AJ72" i="4"/>
  <c r="X66" i="9" s="1"/>
  <c r="Z72" i="4"/>
  <c r="X56" i="9" s="1"/>
  <c r="AC72" i="4"/>
  <c r="X59" i="9" s="1"/>
  <c r="AK72" i="4"/>
  <c r="X67" i="9" s="1"/>
  <c r="AA72" i="4"/>
  <c r="X57" i="9" s="1"/>
  <c r="AL72" i="4"/>
  <c r="AI72" i="4"/>
  <c r="X65" i="9" s="1"/>
  <c r="X72" i="4"/>
  <c r="X54" i="9" s="1"/>
  <c r="AB72" i="4"/>
  <c r="AG72" i="4"/>
  <c r="AE72" i="4"/>
  <c r="AC99" i="4"/>
  <c r="AC213" i="9" s="1"/>
  <c r="AA99" i="4"/>
  <c r="AC211" i="9" s="1"/>
  <c r="X99" i="4"/>
  <c r="AC208" i="9" s="1"/>
  <c r="Y99" i="4"/>
  <c r="AC209" i="9" s="1"/>
  <c r="AI99" i="4"/>
  <c r="AC219" i="9" s="1"/>
  <c r="AJ99" i="4"/>
  <c r="AC220" i="9" s="1"/>
  <c r="Z99" i="4"/>
  <c r="AC210" i="9" s="1"/>
  <c r="AF99" i="4"/>
  <c r="AC216" i="9" s="1"/>
  <c r="AK99" i="4"/>
  <c r="AC221" i="9" s="1"/>
  <c r="AD99" i="4"/>
  <c r="AC214" i="9" s="1"/>
  <c r="W99" i="4"/>
  <c r="AH99" i="4"/>
  <c r="AC218" i="9" s="1"/>
  <c r="AL99" i="4"/>
  <c r="AG99" i="4"/>
  <c r="AE99" i="4"/>
  <c r="AB99" i="4"/>
  <c r="Z82" i="4"/>
  <c r="X226" i="9" s="1"/>
  <c r="AL82" i="4"/>
  <c r="AK82" i="4"/>
  <c r="X237" i="9" s="1"/>
  <c r="AF82" i="4"/>
  <c r="X232" i="9" s="1"/>
  <c r="W82" i="4"/>
  <c r="X82" i="4"/>
  <c r="X224" i="9" s="1"/>
  <c r="AA82" i="4"/>
  <c r="X227" i="9" s="1"/>
  <c r="AH82" i="4"/>
  <c r="X234" i="9" s="1"/>
  <c r="AI82" i="4"/>
  <c r="X235" i="9" s="1"/>
  <c r="Y82" i="4"/>
  <c r="X225" i="9" s="1"/>
  <c r="AC82" i="4"/>
  <c r="X229" i="9" s="1"/>
  <c r="AD82" i="4"/>
  <c r="X230" i="9" s="1"/>
  <c r="AJ82" i="4"/>
  <c r="X236" i="9" s="1"/>
  <c r="AG82" i="4"/>
  <c r="AE82" i="4"/>
  <c r="AB82" i="4"/>
  <c r="Y90" i="4"/>
  <c r="AC55" i="9" s="1"/>
  <c r="AK90" i="4"/>
  <c r="AC67" i="9" s="1"/>
  <c r="AJ90" i="4"/>
  <c r="AC66" i="9" s="1"/>
  <c r="AF90" i="4"/>
  <c r="AC62" i="9" s="1"/>
  <c r="X90" i="4"/>
  <c r="AC54" i="9" s="1"/>
  <c r="Z90" i="4"/>
  <c r="AC56" i="9" s="1"/>
  <c r="AD90" i="4"/>
  <c r="AC60" i="9" s="1"/>
  <c r="AI90" i="4"/>
  <c r="AC65" i="9" s="1"/>
  <c r="W90" i="4"/>
  <c r="AH90" i="4"/>
  <c r="AC64" i="9" s="1"/>
  <c r="AA90" i="4"/>
  <c r="AC57" i="9" s="1"/>
  <c r="AL90" i="4"/>
  <c r="AC90" i="4"/>
  <c r="AC59" i="9" s="1"/>
  <c r="AE90" i="4"/>
  <c r="AG90" i="4"/>
  <c r="AB90" i="4"/>
  <c r="AH81" i="4"/>
  <c r="AF81" i="4"/>
  <c r="W81" i="4"/>
  <c r="AA81" i="4"/>
  <c r="X211" i="9" s="1"/>
  <c r="AL81" i="4"/>
  <c r="X81" i="4"/>
  <c r="AC81" i="4"/>
  <c r="X213" i="9" s="1"/>
  <c r="AD81" i="4"/>
  <c r="X214" i="9" s="1"/>
  <c r="AI81" i="4"/>
  <c r="Z81" i="4"/>
  <c r="X210" i="9" s="1"/>
  <c r="Y81" i="4"/>
  <c r="AK81" i="4"/>
  <c r="X221" i="9" s="1"/>
  <c r="AJ81" i="4"/>
  <c r="X220" i="9" s="1"/>
  <c r="AE81" i="4"/>
  <c r="AG81" i="4"/>
  <c r="AB81" i="4"/>
  <c r="AA52" i="4"/>
  <c r="S25" i="9" s="1"/>
  <c r="AC52" i="4"/>
  <c r="S27" i="9" s="1"/>
  <c r="AL52" i="4"/>
  <c r="Y52" i="4"/>
  <c r="AJ52" i="4"/>
  <c r="S34" i="9" s="1"/>
  <c r="Z52" i="4"/>
  <c r="S24" i="9" s="1"/>
  <c r="AK52" i="4"/>
  <c r="S35" i="9" s="1"/>
  <c r="AF52" i="4"/>
  <c r="S30" i="9" s="1"/>
  <c r="W52" i="4"/>
  <c r="AH52" i="4"/>
  <c r="AD52" i="4"/>
  <c r="S28" i="9" s="1"/>
  <c r="X52" i="4"/>
  <c r="AI52" i="4"/>
  <c r="S33" i="9" s="1"/>
  <c r="AB52" i="4"/>
  <c r="AG52" i="4"/>
  <c r="AE52" i="4"/>
  <c r="Z54" i="4"/>
  <c r="S56" i="9" s="1"/>
  <c r="AK54" i="4"/>
  <c r="S67" i="9" s="1"/>
  <c r="AA54" i="4"/>
  <c r="S57" i="9" s="1"/>
  <c r="AC54" i="4"/>
  <c r="S59" i="9" s="1"/>
  <c r="AJ54" i="4"/>
  <c r="S66" i="9" s="1"/>
  <c r="AF54" i="4"/>
  <c r="S62" i="9" s="1"/>
  <c r="W54" i="4"/>
  <c r="AH54" i="4"/>
  <c r="S64" i="9" s="1"/>
  <c r="X54" i="4"/>
  <c r="S54" i="9" s="1"/>
  <c r="AI54" i="4"/>
  <c r="S65" i="9" s="1"/>
  <c r="Y54" i="4"/>
  <c r="S55" i="9" s="1"/>
  <c r="AL54" i="4"/>
  <c r="AD54" i="4"/>
  <c r="S60" i="9" s="1"/>
  <c r="AG54" i="4"/>
  <c r="AB54" i="4"/>
  <c r="AE54" i="4"/>
  <c r="Z73" i="4"/>
  <c r="X72" i="9" s="1"/>
  <c r="W73" i="4"/>
  <c r="X73" i="4"/>
  <c r="AI73" i="4"/>
  <c r="X81" i="9" s="1"/>
  <c r="AA73" i="4"/>
  <c r="X73" i="9" s="1"/>
  <c r="Y73" i="4"/>
  <c r="AL73" i="4"/>
  <c r="AJ73" i="4"/>
  <c r="X82" i="9" s="1"/>
  <c r="AK73" i="4"/>
  <c r="AC73" i="4"/>
  <c r="X75" i="9" s="1"/>
  <c r="AH73" i="4"/>
  <c r="AD73" i="4"/>
  <c r="X76" i="9" s="1"/>
  <c r="AF73" i="4"/>
  <c r="X78" i="9" s="1"/>
  <c r="AB73" i="4"/>
  <c r="AG73" i="4"/>
  <c r="AE73" i="4"/>
  <c r="W55" i="4"/>
  <c r="AL55" i="4"/>
  <c r="AD55" i="4"/>
  <c r="S76" i="9" s="1"/>
  <c r="AE55" i="4"/>
  <c r="X55" i="4"/>
  <c r="S70" i="9" s="1"/>
  <c r="AC55" i="4"/>
  <c r="S75" i="9" s="1"/>
  <c r="AH55" i="4"/>
  <c r="S80" i="9" s="1"/>
  <c r="Y55" i="4"/>
  <c r="S71" i="9" s="1"/>
  <c r="AI55" i="4"/>
  <c r="AF55" i="4"/>
  <c r="S78" i="9" s="1"/>
  <c r="Z55" i="4"/>
  <c r="S72" i="9" s="1"/>
  <c r="AK55" i="4"/>
  <c r="AJ55" i="4"/>
  <c r="S82" i="9" s="1"/>
  <c r="AA55" i="4"/>
  <c r="S73" i="9" s="1"/>
  <c r="AG55" i="4"/>
  <c r="AB55" i="4"/>
  <c r="W100" i="4"/>
  <c r="AH100" i="4"/>
  <c r="AC234" i="9" s="1"/>
  <c r="AA100" i="4"/>
  <c r="AC227" i="9" s="1"/>
  <c r="AC100" i="4"/>
  <c r="AC229" i="9" s="1"/>
  <c r="AL100" i="4"/>
  <c r="Y100" i="4"/>
  <c r="AC225" i="9" s="1"/>
  <c r="AD100" i="4"/>
  <c r="AC230" i="9" s="1"/>
  <c r="X100" i="4"/>
  <c r="AC224" i="9" s="1"/>
  <c r="AJ100" i="4"/>
  <c r="AC236" i="9" s="1"/>
  <c r="AF100" i="4"/>
  <c r="AC232" i="9" s="1"/>
  <c r="AK100" i="4"/>
  <c r="AC237" i="9" s="1"/>
  <c r="AI100" i="4"/>
  <c r="AC235" i="9" s="1"/>
  <c r="Z100" i="4"/>
  <c r="AC226" i="9" s="1"/>
  <c r="AB100" i="4"/>
  <c r="AE100" i="4"/>
  <c r="AG100" i="4"/>
  <c r="AA80" i="4"/>
  <c r="X195" i="9" s="1"/>
  <c r="AD80" i="4"/>
  <c r="X198" i="9" s="1"/>
  <c r="AC80" i="4"/>
  <c r="X197" i="9" s="1"/>
  <c r="Y80" i="4"/>
  <c r="Z80" i="4"/>
  <c r="X194" i="9" s="1"/>
  <c r="AJ80" i="4"/>
  <c r="AK80" i="4"/>
  <c r="X205" i="9" s="1"/>
  <c r="W80" i="4"/>
  <c r="AH80" i="4"/>
  <c r="AL80" i="4"/>
  <c r="AF80" i="4"/>
  <c r="X200" i="9" s="1"/>
  <c r="AI80" i="4"/>
  <c r="X80" i="4"/>
  <c r="X192" i="9" s="1"/>
  <c r="AB80" i="4"/>
  <c r="AE80" i="4"/>
  <c r="AG80" i="4"/>
  <c r="AI101" i="4"/>
  <c r="AC251" i="9" s="1"/>
  <c r="AA101" i="4"/>
  <c r="AC243" i="9" s="1"/>
  <c r="Z101" i="4"/>
  <c r="AC242" i="9" s="1"/>
  <c r="AJ101" i="4"/>
  <c r="AC252" i="9" s="1"/>
  <c r="Y101" i="4"/>
  <c r="AC241" i="9" s="1"/>
  <c r="AD101" i="4"/>
  <c r="AC246" i="9" s="1"/>
  <c r="W101" i="4"/>
  <c r="AE101" i="4"/>
  <c r="AF101" i="4"/>
  <c r="AC248" i="9" s="1"/>
  <c r="X101" i="4"/>
  <c r="AC240" i="9" s="1"/>
  <c r="AK101" i="4"/>
  <c r="AC253" i="9" s="1"/>
  <c r="AL101" i="4"/>
  <c r="AH101" i="4"/>
  <c r="AC250" i="9" s="1"/>
  <c r="AC101" i="4"/>
  <c r="AC245" i="9" s="1"/>
  <c r="AG101" i="4"/>
  <c r="AB101" i="4"/>
  <c r="AL91" i="4"/>
  <c r="AF91" i="4"/>
  <c r="AC78" i="9" s="1"/>
  <c r="AC91" i="4"/>
  <c r="AC75" i="9" s="1"/>
  <c r="AH91" i="4"/>
  <c r="AC80" i="9" s="1"/>
  <c r="AD91" i="4"/>
  <c r="AC76" i="9" s="1"/>
  <c r="X91" i="4"/>
  <c r="AC70" i="9" s="1"/>
  <c r="AA91" i="4"/>
  <c r="AC73" i="9" s="1"/>
  <c r="AI91" i="4"/>
  <c r="AC81" i="9" s="1"/>
  <c r="Y91" i="4"/>
  <c r="AC71" i="9" s="1"/>
  <c r="AJ91" i="4"/>
  <c r="AC82" i="9" s="1"/>
  <c r="Z91" i="4"/>
  <c r="AC72" i="9" s="1"/>
  <c r="W91" i="4"/>
  <c r="AK91" i="4"/>
  <c r="AC83" i="9" s="1"/>
  <c r="AB91" i="4"/>
  <c r="AE91" i="4"/>
  <c r="AG91" i="4"/>
  <c r="AK71" i="4"/>
  <c r="Y71" i="4"/>
  <c r="X39" i="9" s="1"/>
  <c r="Z71" i="4"/>
  <c r="X40" i="9" s="1"/>
  <c r="AL71" i="4"/>
  <c r="AF71" i="4"/>
  <c r="X46" i="9" s="1"/>
  <c r="AH71" i="4"/>
  <c r="X71" i="4"/>
  <c r="X38" i="9" s="1"/>
  <c r="AJ71" i="4"/>
  <c r="X50" i="9" s="1"/>
  <c r="AI71" i="4"/>
  <c r="X49" i="9" s="1"/>
  <c r="AD71" i="4"/>
  <c r="X44" i="9" s="1"/>
  <c r="AA71" i="4"/>
  <c r="X41" i="9" s="1"/>
  <c r="AC71" i="4"/>
  <c r="X43" i="9" s="1"/>
  <c r="W71" i="4"/>
  <c r="AG71" i="4"/>
  <c r="AB71" i="4"/>
  <c r="AE71" i="4"/>
  <c r="AI65" i="4"/>
  <c r="S251" i="9" s="1"/>
  <c r="AA65" i="4"/>
  <c r="S243" i="9" s="1"/>
  <c r="Y65" i="4"/>
  <c r="S241" i="9" s="1"/>
  <c r="AJ65" i="4"/>
  <c r="X65" i="4"/>
  <c r="S240" i="9" s="1"/>
  <c r="AC65" i="4"/>
  <c r="S245" i="9" s="1"/>
  <c r="Z65" i="4"/>
  <c r="S242" i="9" s="1"/>
  <c r="AL65" i="4"/>
  <c r="AD65" i="4"/>
  <c r="S246" i="9" s="1"/>
  <c r="AK65" i="4"/>
  <c r="S253" i="9" s="1"/>
  <c r="W65" i="4"/>
  <c r="AF65" i="4"/>
  <c r="S248" i="9" s="1"/>
  <c r="AH65" i="4"/>
  <c r="S250" i="9" s="1"/>
  <c r="AB65" i="4"/>
  <c r="AG65" i="4"/>
  <c r="AE65" i="4"/>
  <c r="AF89" i="4"/>
  <c r="AC46" i="9" s="1"/>
  <c r="AD89" i="4"/>
  <c r="AC44" i="9" s="1"/>
  <c r="W89" i="4"/>
  <c r="Z89" i="4"/>
  <c r="AC40" i="9" s="1"/>
  <c r="AH89" i="4"/>
  <c r="AC48" i="9" s="1"/>
  <c r="AK89" i="4"/>
  <c r="AC51" i="9" s="1"/>
  <c r="AA89" i="4"/>
  <c r="AC41" i="9" s="1"/>
  <c r="AC89" i="4"/>
  <c r="AC43" i="9" s="1"/>
  <c r="X89" i="4"/>
  <c r="AC38" i="9" s="1"/>
  <c r="AL89" i="4"/>
  <c r="AI89" i="4"/>
  <c r="AC49" i="9" s="1"/>
  <c r="Y89" i="4"/>
  <c r="AC39" i="9" s="1"/>
  <c r="AJ89" i="4"/>
  <c r="AC50" i="9" s="1"/>
  <c r="AE89" i="4"/>
  <c r="AG89" i="4"/>
  <c r="AB89" i="4"/>
  <c r="W62" i="4"/>
  <c r="X62" i="4"/>
  <c r="S192" i="9" s="1"/>
  <c r="AI62" i="4"/>
  <c r="S203" i="9" s="1"/>
  <c r="Y62" i="4"/>
  <c r="Z62" i="4"/>
  <c r="S194" i="9" s="1"/>
  <c r="AK62" i="4"/>
  <c r="S205" i="9" s="1"/>
  <c r="AF62" i="4"/>
  <c r="S200" i="9" s="1"/>
  <c r="AH62" i="4"/>
  <c r="S202" i="9" s="1"/>
  <c r="AC62" i="4"/>
  <c r="S197" i="9" s="1"/>
  <c r="AJ62" i="4"/>
  <c r="AL62" i="4"/>
  <c r="AA62" i="4"/>
  <c r="S195" i="9" s="1"/>
  <c r="AD62" i="4"/>
  <c r="S198" i="9" s="1"/>
  <c r="AB62" i="4"/>
  <c r="AG62" i="4"/>
  <c r="AE62" i="4"/>
  <c r="AH83" i="4"/>
  <c r="AD83" i="4"/>
  <c r="X246" i="9" s="1"/>
  <c r="AI83" i="4"/>
  <c r="Y83" i="4"/>
  <c r="X241" i="9" s="1"/>
  <c r="AJ83" i="4"/>
  <c r="X252" i="9" s="1"/>
  <c r="W83" i="4"/>
  <c r="AF83" i="4"/>
  <c r="X248" i="9" s="1"/>
  <c r="Z83" i="4"/>
  <c r="X242" i="9" s="1"/>
  <c r="AA83" i="4"/>
  <c r="X243" i="9" s="1"/>
  <c r="AC83" i="4"/>
  <c r="X245" i="9" s="1"/>
  <c r="X83" i="4"/>
  <c r="X240" i="9" s="1"/>
  <c r="AL83" i="4"/>
  <c r="AK83" i="4"/>
  <c r="X253" i="9" s="1"/>
  <c r="AE83" i="4"/>
  <c r="AG83" i="4"/>
  <c r="AB83" i="4"/>
  <c r="AL63" i="4"/>
  <c r="AA63" i="4"/>
  <c r="S211" i="9" s="1"/>
  <c r="AC63" i="4"/>
  <c r="S213" i="9" s="1"/>
  <c r="AE63" i="4"/>
  <c r="AH63" i="4"/>
  <c r="S218" i="9" s="1"/>
  <c r="AD63" i="4"/>
  <c r="S214" i="9" s="1"/>
  <c r="Y63" i="4"/>
  <c r="S209" i="9" s="1"/>
  <c r="Z63" i="4"/>
  <c r="S210" i="9" s="1"/>
  <c r="AI63" i="4"/>
  <c r="S219" i="9" s="1"/>
  <c r="AJ63" i="4"/>
  <c r="S220" i="9" s="1"/>
  <c r="W63" i="4"/>
  <c r="AK63" i="4"/>
  <c r="S221" i="9" s="1"/>
  <c r="X63" i="4"/>
  <c r="S208" i="9" s="1"/>
  <c r="AF63" i="4"/>
  <c r="S216" i="9" s="1"/>
  <c r="AB63" i="4"/>
  <c r="AG63" i="4"/>
  <c r="AF53" i="4"/>
  <c r="S46" i="9" s="1"/>
  <c r="X53" i="4"/>
  <c r="AH53" i="4"/>
  <c r="S48" i="9" s="1"/>
  <c r="AL53" i="4"/>
  <c r="AC53" i="4"/>
  <c r="S43" i="9" s="1"/>
  <c r="W53" i="4"/>
  <c r="Y53" i="4"/>
  <c r="S39" i="9" s="1"/>
  <c r="AD53" i="4"/>
  <c r="S44" i="9" s="1"/>
  <c r="AJ53" i="4"/>
  <c r="S50" i="9" s="1"/>
  <c r="Z53" i="4"/>
  <c r="S40" i="9" s="1"/>
  <c r="AA53" i="4"/>
  <c r="S41" i="9" s="1"/>
  <c r="AI53" i="4"/>
  <c r="AK53" i="4"/>
  <c r="S51" i="9" s="1"/>
  <c r="AE53" i="4"/>
  <c r="AB53" i="4"/>
  <c r="AG53" i="4"/>
  <c r="J133" i="9"/>
  <c r="J107" i="9"/>
  <c r="J163" i="9"/>
  <c r="J115" i="9"/>
  <c r="J155" i="9"/>
  <c r="I91" i="9"/>
  <c r="J150" i="9"/>
  <c r="J134" i="9"/>
  <c r="J167" i="9"/>
  <c r="J152" i="9"/>
  <c r="J117" i="9"/>
  <c r="J135" i="9"/>
  <c r="J166" i="9"/>
  <c r="I108" i="9"/>
  <c r="J118" i="9"/>
  <c r="J139" i="9"/>
  <c r="J168" i="9"/>
  <c r="I224" i="9"/>
  <c r="J119" i="9"/>
  <c r="J123" i="9"/>
  <c r="I107" i="9"/>
  <c r="I92" i="9"/>
  <c r="I124" i="9"/>
  <c r="J151" i="9"/>
  <c r="J136" i="9"/>
  <c r="J165" i="9"/>
  <c r="I123" i="9"/>
  <c r="J147" i="9"/>
  <c r="I155" i="9"/>
  <c r="I54" i="9"/>
  <c r="J149" i="9"/>
  <c r="J120" i="9"/>
  <c r="J131" i="9"/>
  <c r="S6" i="9"/>
  <c r="N6" i="9"/>
  <c r="J124" i="9"/>
  <c r="O124" i="9"/>
  <c r="T124" i="9"/>
  <c r="N7" i="9"/>
  <c r="S7" i="9"/>
  <c r="O140" i="9"/>
  <c r="T140" i="9"/>
  <c r="J140" i="9"/>
  <c r="O109" i="9"/>
  <c r="T109" i="9"/>
  <c r="J109" i="9"/>
  <c r="J112" i="9"/>
  <c r="O112" i="9"/>
  <c r="T112" i="9"/>
  <c r="X209" i="9"/>
  <c r="N209" i="9"/>
  <c r="J142" i="9"/>
  <c r="O142" i="9"/>
  <c r="T142" i="9"/>
  <c r="T108" i="9"/>
  <c r="O108" i="9"/>
  <c r="J108" i="9"/>
  <c r="N39" i="9"/>
  <c r="J141" i="9"/>
  <c r="O141" i="9"/>
  <c r="T141" i="9"/>
  <c r="O160" i="9"/>
  <c r="T160" i="9"/>
  <c r="J160" i="9"/>
  <c r="N177" i="9"/>
  <c r="O129" i="9"/>
  <c r="T129" i="9"/>
  <c r="J129" i="9"/>
  <c r="N193" i="9"/>
  <c r="S193" i="9"/>
  <c r="X193" i="9"/>
  <c r="J145" i="9"/>
  <c r="T145" i="9"/>
  <c r="O145" i="9"/>
  <c r="J161" i="9"/>
  <c r="O161" i="9"/>
  <c r="T161" i="9"/>
  <c r="X71" i="9"/>
  <c r="N71" i="9"/>
  <c r="T128" i="9"/>
  <c r="O128" i="9"/>
  <c r="J128" i="9"/>
  <c r="S23" i="9"/>
  <c r="N23" i="9"/>
  <c r="J144" i="9"/>
  <c r="O144" i="9"/>
  <c r="T144" i="9"/>
  <c r="O158" i="9"/>
  <c r="T158" i="9"/>
  <c r="J158" i="9"/>
  <c r="T126" i="9"/>
  <c r="J126" i="9"/>
  <c r="O126" i="9"/>
  <c r="O110" i="9"/>
  <c r="T110" i="9"/>
  <c r="J110" i="9"/>
  <c r="T157" i="9"/>
  <c r="O157" i="9"/>
  <c r="J157" i="9"/>
  <c r="J125" i="9"/>
  <c r="T125" i="9"/>
  <c r="O125" i="9"/>
  <c r="J113" i="9"/>
  <c r="O113" i="9"/>
  <c r="T113" i="9"/>
  <c r="T156" i="9"/>
  <c r="J156" i="9"/>
  <c r="O156" i="9"/>
  <c r="X48" i="9"/>
  <c r="X30" i="9"/>
  <c r="N240" i="9"/>
  <c r="X33" i="9"/>
  <c r="N241" i="9"/>
  <c r="S32" i="9"/>
  <c r="X203" i="9"/>
  <c r="X219" i="9"/>
  <c r="S252" i="9"/>
  <c r="X250" i="9"/>
  <c r="X34" i="9"/>
  <c r="S81" i="9"/>
  <c r="N70" i="9"/>
  <c r="X70" i="9"/>
  <c r="X80" i="9"/>
  <c r="N22" i="9"/>
  <c r="X22" i="9"/>
  <c r="S22" i="9"/>
  <c r="X216" i="9"/>
  <c r="S204" i="9"/>
  <c r="X204" i="9"/>
  <c r="S49" i="9"/>
  <c r="X251" i="9"/>
  <c r="X51" i="9"/>
  <c r="X83" i="9"/>
  <c r="S83" i="9"/>
  <c r="N38" i="9"/>
  <c r="S38" i="9"/>
  <c r="S19" i="9"/>
  <c r="S17" i="9"/>
  <c r="N192" i="9"/>
  <c r="X202" i="9"/>
  <c r="N208" i="9"/>
  <c r="X208" i="9"/>
  <c r="S16" i="9"/>
  <c r="S18" i="9"/>
  <c r="N176" i="9"/>
  <c r="X218" i="9"/>
  <c r="T118" i="9"/>
  <c r="T115" i="9"/>
  <c r="O135" i="9"/>
  <c r="T150" i="9"/>
  <c r="O150" i="9"/>
  <c r="O139" i="9"/>
  <c r="T139" i="9"/>
  <c r="O151" i="9"/>
  <c r="T151" i="9"/>
  <c r="O119" i="9"/>
  <c r="O149" i="9"/>
  <c r="T149" i="9"/>
  <c r="O147" i="9"/>
  <c r="T147" i="9"/>
  <c r="O152" i="9"/>
  <c r="T152" i="9"/>
  <c r="O134" i="9"/>
  <c r="T134" i="9"/>
  <c r="O133" i="9"/>
  <c r="O117" i="9"/>
  <c r="T117" i="9"/>
  <c r="J67" i="9" l="1"/>
  <c r="J70" i="9"/>
  <c r="J32" i="9"/>
  <c r="J241" i="9"/>
  <c r="J204" i="9"/>
  <c r="J219" i="9"/>
  <c r="I22" i="9"/>
  <c r="J49" i="9"/>
  <c r="J54" i="9"/>
  <c r="J78" i="9"/>
  <c r="J232" i="9"/>
  <c r="J240" i="9"/>
  <c r="J203" i="9"/>
  <c r="J218" i="9"/>
  <c r="J30" i="9"/>
  <c r="J205" i="9"/>
  <c r="I177" i="9"/>
  <c r="J220" i="9"/>
  <c r="J50" i="9"/>
  <c r="J62" i="9"/>
  <c r="J80" i="9"/>
  <c r="J224" i="9"/>
  <c r="J253" i="9"/>
  <c r="I192" i="9"/>
  <c r="J51" i="9"/>
  <c r="J64" i="9"/>
  <c r="J33" i="9"/>
  <c r="J237" i="9"/>
  <c r="J252" i="9"/>
  <c r="J202" i="9"/>
  <c r="I241" i="9"/>
  <c r="I23" i="9"/>
  <c r="J66" i="9"/>
  <c r="J83" i="9"/>
  <c r="J248" i="9"/>
  <c r="J192" i="9"/>
  <c r="I176" i="9"/>
  <c r="J38" i="9"/>
  <c r="I70" i="9"/>
  <c r="I71" i="9"/>
  <c r="J65" i="9"/>
  <c r="J34" i="9"/>
  <c r="J236" i="9"/>
  <c r="J251" i="9"/>
  <c r="J216" i="9"/>
  <c r="I208" i="9"/>
  <c r="I38" i="9"/>
  <c r="I240" i="9"/>
  <c r="I193" i="9"/>
  <c r="J46" i="9"/>
  <c r="J81" i="9"/>
  <c r="J35" i="9"/>
  <c r="J235" i="9"/>
  <c r="J250" i="9"/>
  <c r="J208" i="9"/>
  <c r="J48" i="9"/>
  <c r="J82" i="9"/>
  <c r="J22" i="9"/>
  <c r="J234" i="9"/>
  <c r="J200" i="9"/>
  <c r="J221" i="9"/>
  <c r="I7" i="9"/>
  <c r="I209" i="9"/>
  <c r="I39" i="9"/>
  <c r="I6" i="9"/>
  <c r="T138" i="9"/>
  <c r="T153" i="9"/>
  <c r="T169" i="9"/>
  <c r="T154" i="9"/>
  <c r="T137" i="9"/>
  <c r="T122" i="9"/>
  <c r="T121" i="9"/>
  <c r="T106" i="9"/>
  <c r="J209" i="9"/>
  <c r="T209" i="9"/>
  <c r="O209" i="9"/>
  <c r="J71" i="9"/>
  <c r="T71" i="9"/>
  <c r="O71" i="9"/>
  <c r="O56" i="9"/>
  <c r="T56" i="9"/>
  <c r="J56" i="9"/>
  <c r="J197" i="9"/>
  <c r="O197" i="9"/>
  <c r="T197" i="9"/>
  <c r="T43" i="9"/>
  <c r="J43" i="9"/>
  <c r="O43" i="9"/>
  <c r="J59" i="9"/>
  <c r="O59" i="9"/>
  <c r="T59" i="9"/>
  <c r="J195" i="9"/>
  <c r="O195" i="9"/>
  <c r="T195" i="9"/>
  <c r="J226" i="9"/>
  <c r="O226" i="9"/>
  <c r="T226" i="9"/>
  <c r="J41" i="9"/>
  <c r="T41" i="9"/>
  <c r="O41" i="9"/>
  <c r="T44" i="9"/>
  <c r="O44" i="9"/>
  <c r="J44" i="9"/>
  <c r="J57" i="9"/>
  <c r="O57" i="9"/>
  <c r="T57" i="9"/>
  <c r="O193" i="9"/>
  <c r="T193" i="9"/>
  <c r="J193" i="9"/>
  <c r="J225" i="9"/>
  <c r="O225" i="9"/>
  <c r="T225" i="9"/>
  <c r="O245" i="9"/>
  <c r="T245" i="9"/>
  <c r="J245" i="9"/>
  <c r="J40" i="9"/>
  <c r="O40" i="9"/>
  <c r="T40" i="9"/>
  <c r="O27" i="9"/>
  <c r="T27" i="9"/>
  <c r="J27" i="9"/>
  <c r="O194" i="9"/>
  <c r="T194" i="9"/>
  <c r="J194" i="9"/>
  <c r="O214" i="9"/>
  <c r="T214" i="9"/>
  <c r="J214" i="9"/>
  <c r="O55" i="9"/>
  <c r="T55" i="9"/>
  <c r="J55" i="9"/>
  <c r="J198" i="9"/>
  <c r="O198" i="9"/>
  <c r="T198" i="9"/>
  <c r="O76" i="9"/>
  <c r="T76" i="9"/>
  <c r="J76" i="9"/>
  <c r="T230" i="9"/>
  <c r="J230" i="9"/>
  <c r="O230" i="9"/>
  <c r="J246" i="9"/>
  <c r="O246" i="9"/>
  <c r="T246" i="9"/>
  <c r="J28" i="9"/>
  <c r="O28" i="9"/>
  <c r="T28" i="9"/>
  <c r="O213" i="9"/>
  <c r="T213" i="9"/>
  <c r="J213" i="9"/>
  <c r="O243" i="9"/>
  <c r="T243" i="9"/>
  <c r="J243" i="9"/>
  <c r="O25" i="9"/>
  <c r="T25" i="9"/>
  <c r="J25" i="9"/>
  <c r="J60" i="9"/>
  <c r="O60" i="9"/>
  <c r="T60" i="9"/>
  <c r="O75" i="9"/>
  <c r="T75" i="9"/>
  <c r="J75" i="9"/>
  <c r="J229" i="9"/>
  <c r="T229" i="9"/>
  <c r="O229" i="9"/>
  <c r="T211" i="9"/>
  <c r="O211" i="9"/>
  <c r="J211" i="9"/>
  <c r="T73" i="9"/>
  <c r="O73" i="9"/>
  <c r="J73" i="9"/>
  <c r="J227" i="9"/>
  <c r="O227" i="9"/>
  <c r="T227" i="9"/>
  <c r="T242" i="9"/>
  <c r="O242" i="9"/>
  <c r="J242" i="9"/>
  <c r="T24" i="9"/>
  <c r="O24" i="9"/>
  <c r="J24" i="9"/>
  <c r="T210" i="9"/>
  <c r="J210" i="9"/>
  <c r="O210" i="9"/>
  <c r="T72" i="9"/>
  <c r="J72" i="9"/>
  <c r="O72" i="9"/>
  <c r="J39" i="9"/>
  <c r="O39" i="9"/>
  <c r="T39" i="9"/>
  <c r="T23" i="9"/>
  <c r="J23" i="9"/>
  <c r="O23" i="9"/>
  <c r="T133" i="9"/>
  <c r="T220" i="9"/>
  <c r="T192" i="9"/>
  <c r="T136" i="9"/>
  <c r="T123" i="9"/>
  <c r="T38" i="9"/>
  <c r="T202" i="9"/>
  <c r="O107" i="9"/>
  <c r="T50" i="9"/>
  <c r="O136" i="9"/>
  <c r="T131" i="9"/>
  <c r="O123" i="9"/>
  <c r="O200" i="9"/>
  <c r="T119" i="9"/>
  <c r="O203" i="9"/>
  <c r="T135" i="9"/>
  <c r="T48" i="9"/>
  <c r="O115" i="9"/>
  <c r="O204" i="9"/>
  <c r="O118" i="9"/>
  <c r="T107" i="9"/>
  <c r="T167" i="9"/>
  <c r="O167" i="9"/>
  <c r="T163" i="9"/>
  <c r="O163" i="9"/>
  <c r="T120" i="9"/>
  <c r="O216" i="9"/>
  <c r="O166" i="9"/>
  <c r="T166" i="9"/>
  <c r="T51" i="9"/>
  <c r="O155" i="9"/>
  <c r="T155" i="9"/>
  <c r="O165" i="9"/>
  <c r="T165" i="9"/>
  <c r="O131" i="9"/>
  <c r="O120" i="9"/>
  <c r="T168" i="9"/>
  <c r="O168" i="9"/>
  <c r="O64" i="9"/>
  <c r="T64" i="9"/>
  <c r="O65" i="9"/>
  <c r="T65" i="9"/>
  <c r="O62" i="9"/>
  <c r="T62" i="9"/>
  <c r="O234" i="9"/>
  <c r="T234" i="9"/>
  <c r="O235" i="9"/>
  <c r="T235" i="9"/>
  <c r="O49" i="9"/>
  <c r="T49" i="9"/>
  <c r="O220" i="9"/>
  <c r="O205" i="9"/>
  <c r="T205" i="9"/>
  <c r="O236" i="9"/>
  <c r="T236" i="9"/>
  <c r="T54" i="9"/>
  <c r="O54" i="9"/>
  <c r="O219" i="9"/>
  <c r="T219" i="9"/>
  <c r="O224" i="9"/>
  <c r="T224" i="9"/>
  <c r="T32" i="9"/>
  <c r="O32" i="9"/>
  <c r="O202" i="9"/>
  <c r="O46" i="9"/>
  <c r="T46" i="9"/>
  <c r="T221" i="9"/>
  <c r="O221" i="9"/>
  <c r="O218" i="9"/>
  <c r="T218" i="9"/>
  <c r="O208" i="9"/>
  <c r="T208" i="9"/>
  <c r="T200" i="9"/>
  <c r="O67" i="9"/>
  <c r="T67" i="9"/>
  <c r="O232" i="9"/>
  <c r="T232" i="9"/>
  <c r="T66" i="9"/>
  <c r="O66" i="9"/>
  <c r="O237" i="9"/>
  <c r="T237" i="9"/>
  <c r="T34" i="9"/>
  <c r="O34" i="9"/>
  <c r="T130" i="9" l="1"/>
  <c r="T148" i="9"/>
  <c r="T146" i="9"/>
  <c r="T114" i="9"/>
  <c r="T143" i="9"/>
  <c r="T116" i="9"/>
  <c r="T162" i="9"/>
  <c r="T132" i="9"/>
  <c r="T111" i="9"/>
  <c r="T159" i="9"/>
  <c r="T127" i="9"/>
  <c r="T164" i="9"/>
  <c r="X122" i="9"/>
  <c r="X169" i="9"/>
  <c r="X153" i="9"/>
  <c r="X138" i="9"/>
  <c r="X137" i="9"/>
  <c r="X154" i="9"/>
  <c r="X106" i="9"/>
  <c r="X121" i="9"/>
  <c r="T84" i="9"/>
  <c r="T69" i="9"/>
  <c r="T206" i="9"/>
  <c r="T191" i="9"/>
  <c r="T52" i="9"/>
  <c r="T37" i="9"/>
  <c r="T222" i="9"/>
  <c r="T207" i="9"/>
  <c r="T68" i="9"/>
  <c r="T53" i="9"/>
  <c r="T238" i="9"/>
  <c r="T223" i="9"/>
  <c r="T254" i="9"/>
  <c r="T239" i="9"/>
  <c r="T36" i="9"/>
  <c r="T21" i="9"/>
  <c r="O30" i="9"/>
  <c r="O192" i="9"/>
  <c r="T30" i="9"/>
  <c r="O48" i="9"/>
  <c r="O38" i="9"/>
  <c r="O50" i="9"/>
  <c r="T35" i="9"/>
  <c r="O35" i="9"/>
  <c r="T33" i="9"/>
  <c r="O33" i="9"/>
  <c r="O51" i="9"/>
  <c r="O22" i="9"/>
  <c r="T204" i="9"/>
  <c r="T203" i="9"/>
  <c r="T216" i="9"/>
  <c r="T251" i="9"/>
  <c r="O251" i="9"/>
  <c r="O248" i="9"/>
  <c r="T248" i="9"/>
  <c r="O78" i="9"/>
  <c r="T78" i="9"/>
  <c r="T22" i="9"/>
  <c r="T83" i="9"/>
  <c r="O83" i="9"/>
  <c r="O80" i="9"/>
  <c r="T80" i="9"/>
  <c r="T70" i="9"/>
  <c r="O70" i="9"/>
  <c r="T82" i="9"/>
  <c r="O82" i="9"/>
  <c r="O250" i="9"/>
  <c r="T250" i="9"/>
  <c r="O241" i="9"/>
  <c r="T241" i="9"/>
  <c r="T252" i="9"/>
  <c r="O252" i="9"/>
  <c r="T253" i="9"/>
  <c r="O253" i="9"/>
  <c r="O240" i="9"/>
  <c r="T240" i="9"/>
  <c r="T81" i="9"/>
  <c r="O81" i="9"/>
  <c r="E8" i="5"/>
  <c r="T228" i="9" l="1"/>
  <c r="T29" i="9"/>
  <c r="T201" i="9"/>
  <c r="X132" i="9"/>
  <c r="T26" i="9"/>
  <c r="T63" i="9"/>
  <c r="T196" i="9"/>
  <c r="T31" i="9"/>
  <c r="T61" i="9"/>
  <c r="T42" i="9"/>
  <c r="X127" i="9"/>
  <c r="X162" i="9"/>
  <c r="X146" i="9"/>
  <c r="X114" i="9"/>
  <c r="T244" i="9"/>
  <c r="T58" i="9"/>
  <c r="T47" i="9"/>
  <c r="T231" i="9"/>
  <c r="T247" i="9"/>
  <c r="T215" i="9"/>
  <c r="T45" i="9"/>
  <c r="X159" i="9"/>
  <c r="X116" i="9"/>
  <c r="X148" i="9"/>
  <c r="T199" i="9"/>
  <c r="T74" i="9"/>
  <c r="X164" i="9"/>
  <c r="T249" i="9"/>
  <c r="T212" i="9"/>
  <c r="T77" i="9"/>
  <c r="T233" i="9"/>
  <c r="T217" i="9"/>
  <c r="T79" i="9"/>
  <c r="X111" i="9"/>
  <c r="X143" i="9"/>
  <c r="X130" i="9"/>
  <c r="X53" i="9"/>
  <c r="X68" i="9"/>
  <c r="X84" i="9"/>
  <c r="X222" i="9"/>
  <c r="AC138" i="9"/>
  <c r="X254" i="9"/>
  <c r="X52" i="9"/>
  <c r="AC106" i="9"/>
  <c r="X207" i="9"/>
  <c r="X239" i="9"/>
  <c r="X37" i="9"/>
  <c r="X223" i="9"/>
  <c r="X191" i="9"/>
  <c r="X21" i="9"/>
  <c r="X36" i="9"/>
  <c r="X238" i="9"/>
  <c r="X206" i="9"/>
  <c r="AC154" i="9"/>
  <c r="AC122" i="9"/>
  <c r="X69" i="9"/>
  <c r="T61" i="4"/>
  <c r="T79" i="4"/>
  <c r="T97" i="4"/>
  <c r="T74" i="4"/>
  <c r="T56" i="4"/>
  <c r="T92" i="4"/>
  <c r="W92" i="4" l="1"/>
  <c r="AH92" i="4"/>
  <c r="AC101" i="9" s="1"/>
  <c r="AJ92" i="4"/>
  <c r="AC103" i="9" s="1"/>
  <c r="Z92" i="4"/>
  <c r="AC93" i="9" s="1"/>
  <c r="AK92" i="4"/>
  <c r="AC104" i="9" s="1"/>
  <c r="X92" i="4"/>
  <c r="AC91" i="9" s="1"/>
  <c r="AF92" i="4"/>
  <c r="AC99" i="9" s="1"/>
  <c r="AI92" i="4"/>
  <c r="AC102" i="9" s="1"/>
  <c r="AA92" i="4"/>
  <c r="AC94" i="9" s="1"/>
  <c r="Y92" i="4"/>
  <c r="AC92" i="9" s="1"/>
  <c r="AD92" i="4"/>
  <c r="AC97" i="9" s="1"/>
  <c r="AC92" i="4"/>
  <c r="AC96" i="9" s="1"/>
  <c r="AL92" i="4"/>
  <c r="AB92" i="4"/>
  <c r="AE92" i="4"/>
  <c r="AG92" i="4"/>
  <c r="W56" i="4"/>
  <c r="AH56" i="4"/>
  <c r="S101" i="9" s="1"/>
  <c r="AI56" i="4"/>
  <c r="S102" i="9" s="1"/>
  <c r="AD56" i="4"/>
  <c r="S97" i="9" s="1"/>
  <c r="X56" i="4"/>
  <c r="S91" i="9" s="1"/>
  <c r="AF56" i="4"/>
  <c r="S99" i="9" s="1"/>
  <c r="Z56" i="4"/>
  <c r="S93" i="9" s="1"/>
  <c r="AK56" i="4"/>
  <c r="S104" i="9" s="1"/>
  <c r="AA56" i="4"/>
  <c r="S94" i="9" s="1"/>
  <c r="AL56" i="4"/>
  <c r="AJ56" i="4"/>
  <c r="S103" i="9" s="1"/>
  <c r="AC56" i="4"/>
  <c r="S96" i="9" s="1"/>
  <c r="Y56" i="4"/>
  <c r="S92" i="9" s="1"/>
  <c r="AE56" i="4"/>
  <c r="AB56" i="4"/>
  <c r="AG56" i="4"/>
  <c r="X79" i="4"/>
  <c r="X176" i="9" s="1"/>
  <c r="W79" i="4"/>
  <c r="Y79" i="4"/>
  <c r="X177" i="9" s="1"/>
  <c r="AJ79" i="4"/>
  <c r="X188" i="9" s="1"/>
  <c r="Z79" i="4"/>
  <c r="X178" i="9" s="1"/>
  <c r="AK79" i="4"/>
  <c r="X189" i="9" s="1"/>
  <c r="AC79" i="4"/>
  <c r="X181" i="9" s="1"/>
  <c r="AA79" i="4"/>
  <c r="X179" i="9" s="1"/>
  <c r="AI79" i="4"/>
  <c r="X187" i="9" s="1"/>
  <c r="AL79" i="4"/>
  <c r="AD79" i="4"/>
  <c r="X182" i="9" s="1"/>
  <c r="AF79" i="4"/>
  <c r="X184" i="9" s="1"/>
  <c r="AH79" i="4"/>
  <c r="X186" i="9" s="1"/>
  <c r="AG79" i="4"/>
  <c r="AE79" i="4"/>
  <c r="AB79" i="4"/>
  <c r="Z74" i="4"/>
  <c r="X93" i="9" s="1"/>
  <c r="AA74" i="4"/>
  <c r="X94" i="9" s="1"/>
  <c r="AL74" i="4"/>
  <c r="AJ74" i="4"/>
  <c r="X103" i="9" s="1"/>
  <c r="AF74" i="4"/>
  <c r="X99" i="9" s="1"/>
  <c r="AC74" i="4"/>
  <c r="X96" i="9" s="1"/>
  <c r="AD74" i="4"/>
  <c r="X97" i="9" s="1"/>
  <c r="W74" i="4"/>
  <c r="AH74" i="4"/>
  <c r="X101" i="9" s="1"/>
  <c r="AI74" i="4"/>
  <c r="X102" i="9" s="1"/>
  <c r="Y74" i="4"/>
  <c r="X92" i="9" s="1"/>
  <c r="AK74" i="4"/>
  <c r="X104" i="9" s="1"/>
  <c r="X74" i="4"/>
  <c r="X91" i="9" s="1"/>
  <c r="AE74" i="4"/>
  <c r="AB74" i="4"/>
  <c r="AG74" i="4"/>
  <c r="AF97" i="4"/>
  <c r="AC184" i="9" s="1"/>
  <c r="AI97" i="4"/>
  <c r="AC187" i="9" s="1"/>
  <c r="W97" i="4"/>
  <c r="Y97" i="4"/>
  <c r="AC177" i="9" s="1"/>
  <c r="AH97" i="4"/>
  <c r="AC186" i="9" s="1"/>
  <c r="AJ97" i="4"/>
  <c r="AC188" i="9" s="1"/>
  <c r="AD97" i="4"/>
  <c r="AC182" i="9" s="1"/>
  <c r="Z97" i="4"/>
  <c r="AC178" i="9" s="1"/>
  <c r="X97" i="4"/>
  <c r="AC176" i="9" s="1"/>
  <c r="AL97" i="4"/>
  <c r="AC97" i="4"/>
  <c r="AC181" i="9" s="1"/>
  <c r="AK97" i="4"/>
  <c r="AC189" i="9" s="1"/>
  <c r="AA97" i="4"/>
  <c r="AC179" i="9" s="1"/>
  <c r="AE97" i="4"/>
  <c r="AB97" i="4"/>
  <c r="AG97" i="4"/>
  <c r="AF61" i="4"/>
  <c r="S184" i="9" s="1"/>
  <c r="AH61" i="4"/>
  <c r="S186" i="9" s="1"/>
  <c r="AL61" i="4"/>
  <c r="AC61" i="4"/>
  <c r="S181" i="9" s="1"/>
  <c r="Y61" i="4"/>
  <c r="S177" i="9" s="1"/>
  <c r="AJ61" i="4"/>
  <c r="S188" i="9" s="1"/>
  <c r="X61" i="4"/>
  <c r="S176" i="9" s="1"/>
  <c r="Z61" i="4"/>
  <c r="S178" i="9" s="1"/>
  <c r="AI61" i="4"/>
  <c r="S187" i="9" s="1"/>
  <c r="AK61" i="4"/>
  <c r="S189" i="9" s="1"/>
  <c r="W61" i="4"/>
  <c r="AA61" i="4"/>
  <c r="S179" i="9" s="1"/>
  <c r="AD61" i="4"/>
  <c r="S182" i="9" s="1"/>
  <c r="AG61" i="4"/>
  <c r="AB61" i="4"/>
  <c r="AE61" i="4"/>
  <c r="AC130" i="9"/>
  <c r="S130" i="9"/>
  <c r="X249" i="9"/>
  <c r="AC162" i="9"/>
  <c r="S162" i="9"/>
  <c r="AC153" i="9"/>
  <c r="I153" i="9"/>
  <c r="N153" i="9"/>
  <c r="AC143" i="9"/>
  <c r="S143" i="9"/>
  <c r="X233" i="9"/>
  <c r="AC164" i="9"/>
  <c r="S164" i="9"/>
  <c r="AC116" i="9"/>
  <c r="S116" i="9"/>
  <c r="X247" i="9"/>
  <c r="X244" i="9"/>
  <c r="AC127" i="9"/>
  <c r="S127" i="9"/>
  <c r="X196" i="9"/>
  <c r="X201" i="9"/>
  <c r="X217" i="9"/>
  <c r="X215" i="9"/>
  <c r="X58" i="9"/>
  <c r="AC132" i="9"/>
  <c r="S132" i="9"/>
  <c r="AC137" i="9"/>
  <c r="I137" i="9"/>
  <c r="N137" i="9"/>
  <c r="AC121" i="9"/>
  <c r="I121" i="9"/>
  <c r="N121" i="9"/>
  <c r="AC159" i="9"/>
  <c r="S159" i="9"/>
  <c r="X63" i="9"/>
  <c r="X74" i="9"/>
  <c r="X42" i="9"/>
  <c r="X231" i="9"/>
  <c r="X29" i="9"/>
  <c r="X212" i="9"/>
  <c r="X199" i="9"/>
  <c r="X45" i="9"/>
  <c r="X47" i="9"/>
  <c r="AC146" i="9"/>
  <c r="S146" i="9"/>
  <c r="X61" i="9"/>
  <c r="X228" i="9"/>
  <c r="AC148" i="9"/>
  <c r="S148" i="9"/>
  <c r="X31" i="9"/>
  <c r="AC169" i="9"/>
  <c r="I169" i="9"/>
  <c r="N169" i="9"/>
  <c r="AC111" i="9"/>
  <c r="S111" i="9"/>
  <c r="X77" i="9"/>
  <c r="AC114" i="9"/>
  <c r="S114" i="9"/>
  <c r="X79" i="9"/>
  <c r="X26" i="9"/>
  <c r="S154" i="9"/>
  <c r="N154" i="9"/>
  <c r="I154" i="9"/>
  <c r="AC21" i="9"/>
  <c r="AC239" i="9"/>
  <c r="S121" i="9"/>
  <c r="S122" i="9"/>
  <c r="N122" i="9"/>
  <c r="I122" i="9"/>
  <c r="S138" i="9"/>
  <c r="I138" i="9"/>
  <c r="N138" i="9"/>
  <c r="AC69" i="9"/>
  <c r="AC207" i="9"/>
  <c r="S153" i="9"/>
  <c r="AC223" i="9"/>
  <c r="AC191" i="9"/>
  <c r="S106" i="9"/>
  <c r="N106" i="9"/>
  <c r="I106" i="9"/>
  <c r="S137" i="9"/>
  <c r="AC37" i="9"/>
  <c r="S169" i="9"/>
  <c r="AC53" i="9"/>
  <c r="T69" i="4"/>
  <c r="T87" i="4"/>
  <c r="W87" i="4" l="1"/>
  <c r="X87" i="4"/>
  <c r="AC6" i="9" s="1"/>
  <c r="AI87" i="4"/>
  <c r="AC17" i="9" s="1"/>
  <c r="AH87" i="4"/>
  <c r="AC16" i="9" s="1"/>
  <c r="Z87" i="4"/>
  <c r="AC8" i="9" s="1"/>
  <c r="AK87" i="4"/>
  <c r="AC19" i="9" s="1"/>
  <c r="AA87" i="4"/>
  <c r="AC9" i="9" s="1"/>
  <c r="AL87" i="4"/>
  <c r="AC87" i="4"/>
  <c r="AC11" i="9" s="1"/>
  <c r="AJ87" i="4"/>
  <c r="AC18" i="9" s="1"/>
  <c r="AD87" i="4"/>
  <c r="AC12" i="9" s="1"/>
  <c r="AF87" i="4"/>
  <c r="AC14" i="9" s="1"/>
  <c r="Y87" i="4"/>
  <c r="AC7" i="9" s="1"/>
  <c r="AE87" i="4"/>
  <c r="AG87" i="4"/>
  <c r="AB87" i="4"/>
  <c r="AL69" i="4"/>
  <c r="AC69" i="4"/>
  <c r="X11" i="9" s="1"/>
  <c r="W69" i="4"/>
  <c r="AJ69" i="4"/>
  <c r="X18" i="9" s="1"/>
  <c r="AK69" i="4"/>
  <c r="X19" i="9" s="1"/>
  <c r="AA69" i="4"/>
  <c r="X9" i="9" s="1"/>
  <c r="AH69" i="4"/>
  <c r="X16" i="9" s="1"/>
  <c r="AF69" i="4"/>
  <c r="X14" i="9" s="1"/>
  <c r="X69" i="4"/>
  <c r="X6" i="9" s="1"/>
  <c r="AD69" i="4"/>
  <c r="X12" i="9" s="1"/>
  <c r="AI69" i="4"/>
  <c r="X17" i="9" s="1"/>
  <c r="Y69" i="4"/>
  <c r="X7" i="9" s="1"/>
  <c r="Z69" i="4"/>
  <c r="X8" i="9" s="1"/>
  <c r="AE69" i="4"/>
  <c r="AB69" i="4"/>
  <c r="AG69" i="4"/>
  <c r="AC212" i="9"/>
  <c r="S212" i="9"/>
  <c r="S74" i="9"/>
  <c r="AC74" i="9"/>
  <c r="AC196" i="9"/>
  <c r="S196" i="9"/>
  <c r="N162" i="9"/>
  <c r="J162" i="9"/>
  <c r="AC52" i="9"/>
  <c r="N52" i="9"/>
  <c r="I52" i="9"/>
  <c r="AC254" i="9"/>
  <c r="I254" i="9"/>
  <c r="N254" i="9"/>
  <c r="N111" i="9"/>
  <c r="J111" i="9"/>
  <c r="N148" i="9"/>
  <c r="J148" i="9"/>
  <c r="AC58" i="9"/>
  <c r="S58" i="9"/>
  <c r="N116" i="9"/>
  <c r="J116" i="9"/>
  <c r="N143" i="9"/>
  <c r="J143" i="9"/>
  <c r="AC247" i="9"/>
  <c r="S247" i="9"/>
  <c r="AC84" i="9"/>
  <c r="N84" i="9"/>
  <c r="I84" i="9"/>
  <c r="AC238" i="9"/>
  <c r="I238" i="9"/>
  <c r="N238" i="9"/>
  <c r="AC79" i="9"/>
  <c r="S79" i="9"/>
  <c r="N114" i="9"/>
  <c r="J114" i="9"/>
  <c r="AC228" i="9"/>
  <c r="S228" i="9"/>
  <c r="N127" i="9"/>
  <c r="J127" i="9"/>
  <c r="AC47" i="9"/>
  <c r="S47" i="9"/>
  <c r="AC29" i="9"/>
  <c r="S29" i="9"/>
  <c r="S63" i="9"/>
  <c r="AC63" i="9"/>
  <c r="AC215" i="9"/>
  <c r="S215" i="9"/>
  <c r="AC249" i="9"/>
  <c r="S249" i="9"/>
  <c r="AC36" i="9"/>
  <c r="N36" i="9"/>
  <c r="I36" i="9"/>
  <c r="AC206" i="9"/>
  <c r="I206" i="9"/>
  <c r="N206" i="9"/>
  <c r="AC45" i="9"/>
  <c r="S45" i="9"/>
  <c r="AC231" i="9"/>
  <c r="S231" i="9"/>
  <c r="N159" i="9"/>
  <c r="J159" i="9"/>
  <c r="AC217" i="9"/>
  <c r="S217" i="9"/>
  <c r="AC233" i="9"/>
  <c r="S233" i="9"/>
  <c r="AC68" i="9"/>
  <c r="I68" i="9"/>
  <c r="N68" i="9"/>
  <c r="AC61" i="9"/>
  <c r="S61" i="9"/>
  <c r="N132" i="9"/>
  <c r="J132" i="9"/>
  <c r="AC244" i="9"/>
  <c r="S244" i="9"/>
  <c r="N164" i="9"/>
  <c r="J164" i="9"/>
  <c r="N130" i="9"/>
  <c r="J130" i="9"/>
  <c r="AC26" i="9"/>
  <c r="S26" i="9"/>
  <c r="N146" i="9"/>
  <c r="J146" i="9"/>
  <c r="AC222" i="9"/>
  <c r="N222" i="9"/>
  <c r="I222" i="9"/>
  <c r="AC77" i="9"/>
  <c r="S77" i="9"/>
  <c r="AC31" i="9"/>
  <c r="S31" i="9"/>
  <c r="AC199" i="9"/>
  <c r="S199" i="9"/>
  <c r="AC42" i="9"/>
  <c r="S42" i="9"/>
  <c r="AC201" i="9"/>
  <c r="S201" i="9"/>
  <c r="J103" i="9"/>
  <c r="J102" i="9"/>
  <c r="J189" i="9"/>
  <c r="S36" i="9"/>
  <c r="S238" i="9"/>
  <c r="S239" i="9"/>
  <c r="N239" i="9"/>
  <c r="I239" i="9"/>
  <c r="J91" i="9"/>
  <c r="J188" i="9"/>
  <c r="S222" i="9"/>
  <c r="O121" i="9"/>
  <c r="J121" i="9"/>
  <c r="E169" i="9"/>
  <c r="O153" i="9"/>
  <c r="J153" i="9"/>
  <c r="S52" i="9"/>
  <c r="E106" i="9"/>
  <c r="E153" i="9"/>
  <c r="S84" i="9"/>
  <c r="J122" i="9"/>
  <c r="O122" i="9"/>
  <c r="E121" i="9"/>
  <c r="O154" i="9"/>
  <c r="J154" i="9"/>
  <c r="O137" i="9"/>
  <c r="J137" i="9"/>
  <c r="I191" i="9"/>
  <c r="N191" i="9"/>
  <c r="S191" i="9"/>
  <c r="N69" i="9"/>
  <c r="I69" i="9"/>
  <c r="S69" i="9"/>
  <c r="S21" i="9"/>
  <c r="N21" i="9"/>
  <c r="I21" i="9"/>
  <c r="J101" i="9"/>
  <c r="S53" i="9"/>
  <c r="I53" i="9"/>
  <c r="N53" i="9"/>
  <c r="E122" i="9"/>
  <c r="O106" i="9"/>
  <c r="J106" i="9"/>
  <c r="E137" i="9"/>
  <c r="E154" i="9"/>
  <c r="S37" i="9"/>
  <c r="I37" i="9"/>
  <c r="N37" i="9"/>
  <c r="S254" i="9"/>
  <c r="J176" i="9"/>
  <c r="O138" i="9"/>
  <c r="J138" i="9"/>
  <c r="J99" i="9"/>
  <c r="J184" i="9"/>
  <c r="J104" i="9"/>
  <c r="J186" i="9"/>
  <c r="J169" i="9"/>
  <c r="O169" i="9"/>
  <c r="S68" i="9"/>
  <c r="N207" i="9"/>
  <c r="I207" i="9"/>
  <c r="S207" i="9"/>
  <c r="E138" i="9"/>
  <c r="J187" i="9"/>
  <c r="S206" i="9"/>
  <c r="S223" i="9"/>
  <c r="N223" i="9"/>
  <c r="I223" i="9"/>
  <c r="J178" i="9"/>
  <c r="O178" i="9"/>
  <c r="T178" i="9"/>
  <c r="J94" i="9"/>
  <c r="O94" i="9"/>
  <c r="T94" i="9"/>
  <c r="T181" i="9"/>
  <c r="J181" i="9"/>
  <c r="O181" i="9"/>
  <c r="J179" i="9"/>
  <c r="T179" i="9"/>
  <c r="O179" i="9"/>
  <c r="J93" i="9"/>
  <c r="O93" i="9"/>
  <c r="T93" i="9"/>
  <c r="J92" i="9"/>
  <c r="O92" i="9"/>
  <c r="T92" i="9"/>
  <c r="T182" i="9"/>
  <c r="O182" i="9"/>
  <c r="J182" i="9"/>
  <c r="T97" i="9"/>
  <c r="J97" i="9"/>
  <c r="O97" i="9"/>
  <c r="J177" i="9"/>
  <c r="O177" i="9"/>
  <c r="T177" i="9"/>
  <c r="J96" i="9"/>
  <c r="T96" i="9"/>
  <c r="O96" i="9"/>
  <c r="T102" i="9"/>
  <c r="O102" i="9"/>
  <c r="O103" i="9"/>
  <c r="T103" i="9"/>
  <c r="O104" i="9"/>
  <c r="T104" i="9"/>
  <c r="O176" i="9"/>
  <c r="T176" i="9"/>
  <c r="T184" i="9"/>
  <c r="O184" i="9"/>
  <c r="O186" i="9"/>
  <c r="T186" i="9"/>
  <c r="O91" i="9"/>
  <c r="T91" i="9"/>
  <c r="O189" i="9"/>
  <c r="T189" i="9"/>
  <c r="T101" i="9"/>
  <c r="O101" i="9"/>
  <c r="O188" i="9"/>
  <c r="T188" i="9"/>
  <c r="O99" i="9"/>
  <c r="T99" i="9"/>
  <c r="T187" i="9"/>
  <c r="O187" i="9"/>
  <c r="I114" i="9" l="1"/>
  <c r="E114" i="9"/>
  <c r="I148" i="9"/>
  <c r="E148" i="9"/>
  <c r="N244" i="9"/>
  <c r="J244" i="9"/>
  <c r="N45" i="9"/>
  <c r="J45" i="9"/>
  <c r="J63" i="9"/>
  <c r="N63" i="9"/>
  <c r="N74" i="9"/>
  <c r="J74" i="9"/>
  <c r="J77" i="9"/>
  <c r="N77" i="9"/>
  <c r="I143" i="9"/>
  <c r="E143" i="9"/>
  <c r="N26" i="9"/>
  <c r="J26" i="9"/>
  <c r="N217" i="9"/>
  <c r="J217" i="9"/>
  <c r="I116" i="9"/>
  <c r="E116" i="9"/>
  <c r="N201" i="9"/>
  <c r="J201" i="9"/>
  <c r="N249" i="9"/>
  <c r="J249" i="9"/>
  <c r="J79" i="9"/>
  <c r="N79" i="9"/>
  <c r="N247" i="9"/>
  <c r="J247" i="9"/>
  <c r="I111" i="9"/>
  <c r="E111" i="9"/>
  <c r="N42" i="9"/>
  <c r="J42" i="9"/>
  <c r="I130" i="9"/>
  <c r="E130" i="9"/>
  <c r="I159" i="9"/>
  <c r="E159" i="9"/>
  <c r="N29" i="9"/>
  <c r="J29" i="9"/>
  <c r="N228" i="9"/>
  <c r="J228" i="9"/>
  <c r="J58" i="9"/>
  <c r="N58" i="9"/>
  <c r="I162" i="9"/>
  <c r="E162" i="9"/>
  <c r="N212" i="9"/>
  <c r="J212" i="9"/>
  <c r="J61" i="9"/>
  <c r="N61" i="9"/>
  <c r="I127" i="9"/>
  <c r="E127" i="9"/>
  <c r="N31" i="9"/>
  <c r="J31" i="9"/>
  <c r="I132" i="9"/>
  <c r="E132" i="9"/>
  <c r="N215" i="9"/>
  <c r="J215" i="9"/>
  <c r="N199" i="9"/>
  <c r="J199" i="9"/>
  <c r="I146" i="9"/>
  <c r="E146" i="9"/>
  <c r="I164" i="9"/>
  <c r="E164" i="9"/>
  <c r="N233" i="9"/>
  <c r="J233" i="9"/>
  <c r="N231" i="9"/>
  <c r="J231" i="9"/>
  <c r="N47" i="9"/>
  <c r="J47" i="9"/>
  <c r="N196" i="9"/>
  <c r="J196" i="9"/>
  <c r="E21" i="9"/>
  <c r="J17" i="9"/>
  <c r="O21" i="9"/>
  <c r="J21" i="9"/>
  <c r="E69" i="9"/>
  <c r="O238" i="9"/>
  <c r="J238" i="9"/>
  <c r="E36" i="9"/>
  <c r="J19" i="9"/>
  <c r="E68" i="9"/>
  <c r="J84" i="9"/>
  <c r="O84" i="9"/>
  <c r="J206" i="9"/>
  <c r="O206" i="9"/>
  <c r="J37" i="9"/>
  <c r="O37" i="9"/>
  <c r="E53" i="9"/>
  <c r="E84" i="9"/>
  <c r="O52" i="9"/>
  <c r="J52" i="9"/>
  <c r="O239" i="9"/>
  <c r="J239" i="9"/>
  <c r="E238" i="9"/>
  <c r="J68" i="9"/>
  <c r="O68" i="9"/>
  <c r="J53" i="9"/>
  <c r="O53" i="9"/>
  <c r="J16" i="9"/>
  <c r="J18" i="9"/>
  <c r="E206" i="9"/>
  <c r="J207" i="9"/>
  <c r="O207" i="9"/>
  <c r="E52" i="9"/>
  <c r="E239" i="9"/>
  <c r="E254" i="9"/>
  <c r="J191" i="9"/>
  <c r="O191" i="9"/>
  <c r="E37" i="9"/>
  <c r="J69" i="9"/>
  <c r="O69" i="9"/>
  <c r="E191" i="9"/>
  <c r="E222" i="9"/>
  <c r="J36" i="9"/>
  <c r="O36" i="9"/>
  <c r="J222" i="9"/>
  <c r="O222" i="9"/>
  <c r="O223" i="9"/>
  <c r="J223" i="9"/>
  <c r="E207" i="9"/>
  <c r="O254" i="9"/>
  <c r="J254" i="9"/>
  <c r="J6" i="9"/>
  <c r="J14" i="9"/>
  <c r="E223" i="9"/>
  <c r="T105" i="9"/>
  <c r="T190" i="9"/>
  <c r="J11" i="9"/>
  <c r="O11" i="9"/>
  <c r="T11" i="9"/>
  <c r="O7" i="9"/>
  <c r="T7" i="9"/>
  <c r="J7" i="9"/>
  <c r="O9" i="9"/>
  <c r="T9" i="9"/>
  <c r="J8" i="9"/>
  <c r="O8" i="9"/>
  <c r="T8" i="9"/>
  <c r="J12" i="9"/>
  <c r="T12" i="9"/>
  <c r="O19" i="9"/>
  <c r="T19" i="9"/>
  <c r="O16" i="9"/>
  <c r="T16" i="9"/>
  <c r="O18" i="9"/>
  <c r="T18" i="9"/>
  <c r="O14" i="9"/>
  <c r="T14" i="9"/>
  <c r="T17" i="9"/>
  <c r="O17" i="9"/>
  <c r="O6" i="9"/>
  <c r="T6" i="9"/>
  <c r="I244" i="9" l="1"/>
  <c r="E244" i="9"/>
  <c r="I196" i="9"/>
  <c r="E196" i="9"/>
  <c r="I199" i="9"/>
  <c r="E199" i="9"/>
  <c r="I31" i="9"/>
  <c r="E31" i="9"/>
  <c r="I212" i="9"/>
  <c r="E212" i="9"/>
  <c r="I228" i="9"/>
  <c r="E228" i="9"/>
  <c r="I247" i="9"/>
  <c r="E247" i="9"/>
  <c r="I201" i="9"/>
  <c r="E201" i="9"/>
  <c r="I26" i="9"/>
  <c r="E26" i="9"/>
  <c r="I74" i="9"/>
  <c r="E74" i="9"/>
  <c r="T98" i="9"/>
  <c r="I233" i="9"/>
  <c r="E233" i="9"/>
  <c r="E79" i="9"/>
  <c r="I79" i="9"/>
  <c r="T95" i="9"/>
  <c r="I47" i="9"/>
  <c r="E47" i="9"/>
  <c r="I215" i="9"/>
  <c r="E215" i="9"/>
  <c r="I42" i="9"/>
  <c r="E42" i="9"/>
  <c r="T100" i="9"/>
  <c r="I29" i="9"/>
  <c r="E29" i="9"/>
  <c r="I63" i="9"/>
  <c r="E63" i="9"/>
  <c r="T180" i="9"/>
  <c r="I58" i="9"/>
  <c r="E58" i="9"/>
  <c r="I217" i="9"/>
  <c r="E217" i="9"/>
  <c r="E77" i="9"/>
  <c r="I77" i="9"/>
  <c r="I231" i="9"/>
  <c r="E231" i="9"/>
  <c r="T185" i="9"/>
  <c r="I61" i="9"/>
  <c r="E61" i="9"/>
  <c r="I249" i="9"/>
  <c r="E249" i="9"/>
  <c r="I45" i="9"/>
  <c r="E45" i="9"/>
  <c r="T183" i="9"/>
  <c r="T175" i="9"/>
  <c r="X190" i="9"/>
  <c r="T90" i="9"/>
  <c r="X105" i="9"/>
  <c r="T20" i="9"/>
  <c r="X98" i="9" l="1"/>
  <c r="T10" i="9"/>
  <c r="X95" i="9"/>
  <c r="T15" i="9"/>
  <c r="T13" i="9"/>
  <c r="X185" i="9"/>
  <c r="X183" i="9"/>
  <c r="X100" i="9"/>
  <c r="X180" i="9"/>
  <c r="X90" i="9"/>
  <c r="T5" i="9"/>
  <c r="X20" i="9"/>
  <c r="X175" i="9"/>
  <c r="AC190" i="9" l="1"/>
  <c r="N190" i="9"/>
  <c r="I190" i="9"/>
  <c r="AC95" i="9"/>
  <c r="S95" i="9"/>
  <c r="AC105" i="9"/>
  <c r="I105" i="9"/>
  <c r="N105" i="9"/>
  <c r="AC185" i="9"/>
  <c r="S185" i="9"/>
  <c r="AC180" i="9"/>
  <c r="S180" i="9"/>
  <c r="X13" i="9"/>
  <c r="AC98" i="9"/>
  <c r="S98" i="9"/>
  <c r="AC100" i="9"/>
  <c r="S100" i="9"/>
  <c r="X15" i="9"/>
  <c r="AC183" i="9"/>
  <c r="S183" i="9"/>
  <c r="X10" i="9"/>
  <c r="X5" i="9"/>
  <c r="S105" i="9"/>
  <c r="AC175" i="9"/>
  <c r="N175" i="9"/>
  <c r="S175" i="9"/>
  <c r="S190" i="9"/>
  <c r="AC90" i="9"/>
  <c r="N90" i="9"/>
  <c r="S90" i="9"/>
  <c r="AC20" i="9" l="1"/>
  <c r="I20" i="9"/>
  <c r="N20" i="9"/>
  <c r="AC10" i="9"/>
  <c r="S10" i="9"/>
  <c r="N100" i="9"/>
  <c r="J100" i="9"/>
  <c r="N180" i="9"/>
  <c r="J180" i="9"/>
  <c r="N95" i="9"/>
  <c r="J95" i="9"/>
  <c r="N185" i="9"/>
  <c r="J185" i="9"/>
  <c r="N183" i="9"/>
  <c r="J183" i="9"/>
  <c r="N98" i="9"/>
  <c r="J98" i="9"/>
  <c r="AC15" i="9"/>
  <c r="S15" i="9"/>
  <c r="AC13" i="9"/>
  <c r="S13" i="9"/>
  <c r="J105" i="9"/>
  <c r="O105" i="9"/>
  <c r="Y90" i="9"/>
  <c r="O90" i="9"/>
  <c r="J90" i="9"/>
  <c r="E190" i="9"/>
  <c r="I90" i="9"/>
  <c r="E90" i="9"/>
  <c r="E105" i="9"/>
  <c r="Y175" i="9"/>
  <c r="O175" i="9"/>
  <c r="J175" i="9"/>
  <c r="S20" i="9"/>
  <c r="N5" i="9"/>
  <c r="AC5" i="9"/>
  <c r="S5" i="9"/>
  <c r="O190" i="9"/>
  <c r="J190" i="9"/>
  <c r="I175" i="9"/>
  <c r="E175" i="9"/>
  <c r="I98" i="9" l="1"/>
  <c r="E98" i="9"/>
  <c r="N13" i="9"/>
  <c r="J13" i="9"/>
  <c r="J10" i="9"/>
  <c r="N10" i="9"/>
  <c r="I183" i="9"/>
  <c r="E183" i="9"/>
  <c r="I180" i="9"/>
  <c r="E180" i="9"/>
  <c r="N15" i="9"/>
  <c r="J15" i="9"/>
  <c r="I185" i="9"/>
  <c r="E185" i="9"/>
  <c r="I100" i="9"/>
  <c r="E100" i="9"/>
  <c r="I95" i="9"/>
  <c r="E95" i="9"/>
  <c r="E20" i="9"/>
  <c r="I5" i="9"/>
  <c r="O20" i="9"/>
  <c r="J20" i="9"/>
  <c r="O5" i="9"/>
  <c r="Y5" i="9"/>
  <c r="J5" i="9"/>
  <c r="I15" i="9" l="1"/>
  <c r="E15" i="9"/>
  <c r="I10" i="9"/>
  <c r="E10" i="9"/>
  <c r="I13" i="9"/>
  <c r="E13" i="9"/>
</calcChain>
</file>

<file path=xl/sharedStrings.xml><?xml version="1.0" encoding="utf-8"?>
<sst xmlns="http://schemas.openxmlformats.org/spreadsheetml/2006/main" count="1316" uniqueCount="161">
  <si>
    <t xml:space="preserve">LUMENS 5K </t>
  </si>
  <si>
    <t># LEDs</t>
  </si>
  <si>
    <t>Current (mA)</t>
  </si>
  <si>
    <t>WATTS</t>
  </si>
  <si>
    <t>LER</t>
  </si>
  <si>
    <t>FACTOR</t>
  </si>
  <si>
    <t xml:space="preserve">LUMENS 3K </t>
  </si>
  <si>
    <t xml:space="preserve">LUMENS 4K </t>
  </si>
  <si>
    <t>WATTS FACTOR</t>
  </si>
  <si>
    <t>RELATIVE</t>
  </si>
  <si>
    <t>T2</t>
  </si>
  <si>
    <t>T3R</t>
  </si>
  <si>
    <t>T4A</t>
  </si>
  <si>
    <t>T5</t>
  </si>
  <si>
    <t>T5W</t>
  </si>
  <si>
    <t>T5WW</t>
  </si>
  <si>
    <t>MODEL</t>
  </si>
  <si>
    <t>BLX-II-4</t>
  </si>
  <si>
    <t>FN</t>
  </si>
  <si>
    <t>FM</t>
  </si>
  <si>
    <t>SA</t>
  </si>
  <si>
    <t>LED COUNT</t>
  </si>
  <si>
    <t xml:space="preserve"> </t>
  </si>
  <si>
    <t>FUTURE TOOLS + DRIVER EFF</t>
  </si>
  <si>
    <t>DRIVER EFF</t>
  </si>
  <si>
    <t>TJ ° C</t>
  </si>
  <si>
    <t>SINGLE ARM</t>
  </si>
  <si>
    <t>FUTURE TOOLS WATTAGE</t>
  </si>
  <si>
    <t>SPHERE WATTAGE</t>
  </si>
  <si>
    <t>SPHERE LUMENS</t>
  </si>
  <si>
    <t>FUTURE LUMENS</t>
  </si>
  <si>
    <t>TEMP ADJ ON WATTAGE</t>
  </si>
  <si>
    <t>LER FACTOR</t>
  </si>
  <si>
    <t>BSX-II-3</t>
  </si>
  <si>
    <t>BSX-II-2</t>
  </si>
  <si>
    <t>BSX-II-4</t>
  </si>
  <si>
    <t>32LD</t>
  </si>
  <si>
    <t>48LD</t>
  </si>
  <si>
    <t>64LD</t>
  </si>
  <si>
    <t>128LD</t>
  </si>
  <si>
    <t>LUMENS 2700K  70CRI</t>
  </si>
  <si>
    <t>LUMENS 3000K  70CRI</t>
  </si>
  <si>
    <t>LUMENS 3500K  70CRI</t>
  </si>
  <si>
    <t>LUMENS 4000K 70CRI</t>
  </si>
  <si>
    <t>LUMENS 5000K 70CRI</t>
  </si>
  <si>
    <t>5000K TO 4000K</t>
  </si>
  <si>
    <t>5000K TO 3000K</t>
  </si>
  <si>
    <t>5000K TO 3500K</t>
  </si>
  <si>
    <t>3000K TO 2700K</t>
  </si>
  <si>
    <t>EFFICACY (LM/W) 2700K 70CRI</t>
  </si>
  <si>
    <t>EFFICACY (LM/W) 3000K 70CRI</t>
  </si>
  <si>
    <t>EFFICACY (LM/W) 3500K 70CRI</t>
  </si>
  <si>
    <t>EFFICACY (LM/W) 4000K 70CRI</t>
  </si>
  <si>
    <t>EFFICACY (LM/W) 5000K 70CRI</t>
  </si>
  <si>
    <t>BUG 2700K 70CRI</t>
  </si>
  <si>
    <t>BUG 3000K 70CRI</t>
  </si>
  <si>
    <t>BUG 3500K 70CRI</t>
  </si>
  <si>
    <t>BUG 4000K 70CRI</t>
  </si>
  <si>
    <t>BUG 5000K 70CRI</t>
  </si>
  <si>
    <t>T3</t>
  </si>
  <si>
    <t>T3W</t>
  </si>
  <si>
    <t>T4W</t>
  </si>
  <si>
    <t>T4</t>
  </si>
  <si>
    <t>T1B</t>
  </si>
  <si>
    <t>T1U</t>
  </si>
  <si>
    <t>T1G</t>
  </si>
  <si>
    <t>T2B</t>
  </si>
  <si>
    <t>T2U</t>
  </si>
  <si>
    <t>T2G</t>
  </si>
  <si>
    <t>T3RB</t>
  </si>
  <si>
    <t>T3RU</t>
  </si>
  <si>
    <t>T3RG</t>
  </si>
  <si>
    <t>T3B</t>
  </si>
  <si>
    <t>T3U</t>
  </si>
  <si>
    <t>T3G</t>
  </si>
  <si>
    <t>T3WB</t>
  </si>
  <si>
    <t>T3WU</t>
  </si>
  <si>
    <t>T3WG</t>
  </si>
  <si>
    <t>T4B</t>
  </si>
  <si>
    <t>T4U</t>
  </si>
  <si>
    <t>T4G</t>
  </si>
  <si>
    <t>T4AB</t>
  </si>
  <si>
    <t>T4AU</t>
  </si>
  <si>
    <t>T4AG</t>
  </si>
  <si>
    <t>T5B</t>
  </si>
  <si>
    <t>T5U</t>
  </si>
  <si>
    <t>T5G</t>
  </si>
  <si>
    <t>T5WB</t>
  </si>
  <si>
    <t>T5WU</t>
  </si>
  <si>
    <t>T5WG</t>
  </si>
  <si>
    <t>T5WWB</t>
  </si>
  <si>
    <t>T5WWU</t>
  </si>
  <si>
    <t>T5WWG</t>
  </si>
  <si>
    <t>FNB</t>
  </si>
  <si>
    <t>FNU</t>
  </si>
  <si>
    <t>FNG</t>
  </si>
  <si>
    <t>FMB</t>
  </si>
  <si>
    <t>FMU</t>
  </si>
  <si>
    <t>FMG</t>
  </si>
  <si>
    <t>FWB</t>
  </si>
  <si>
    <t>FWU</t>
  </si>
  <si>
    <t>FWG</t>
  </si>
  <si>
    <t>Led Count</t>
  </si>
  <si>
    <t>Current &amp; Watts</t>
  </si>
  <si>
    <t>Distribution Type</t>
  </si>
  <si>
    <t>70CRI</t>
  </si>
  <si>
    <t>27K</t>
  </si>
  <si>
    <t>30K</t>
  </si>
  <si>
    <t>35K</t>
  </si>
  <si>
    <t>40K</t>
  </si>
  <si>
    <t>50K</t>
  </si>
  <si>
    <t>Lumens</t>
  </si>
  <si>
    <t>B</t>
  </si>
  <si>
    <t>U</t>
  </si>
  <si>
    <t>G</t>
  </si>
  <si>
    <t>LPW</t>
  </si>
  <si>
    <t>T1</t>
  </si>
  <si>
    <t>FW</t>
  </si>
  <si>
    <t>1200 mA (241.5W)</t>
  </si>
  <si>
    <t>1050 mA (209.6W)</t>
  </si>
  <si>
    <t>700 mA (135.9W)</t>
  </si>
  <si>
    <t>530 mA (101.4W)</t>
  </si>
  <si>
    <t>350 mA (65.7W)</t>
  </si>
  <si>
    <t>1200 mA (181.1W)</t>
  </si>
  <si>
    <t>1050 mA (157.2W)</t>
  </si>
  <si>
    <t>700 mA (101.9W)</t>
  </si>
  <si>
    <t>530 mA (76.0W)</t>
  </si>
  <si>
    <t>350 mA (49.3W)</t>
  </si>
  <si>
    <t>350 mA (32.9W)</t>
  </si>
  <si>
    <t>530 mA (50.7W)</t>
  </si>
  <si>
    <t>700 mA (67.9W)</t>
  </si>
  <si>
    <t>1050 mA (104.8W)</t>
  </si>
  <si>
    <t>1200 mA (120.7W)</t>
  </si>
  <si>
    <t>BASED ON BLX</t>
  </si>
  <si>
    <t>4000 A 5</t>
  </si>
  <si>
    <t>3000 A 5</t>
  </si>
  <si>
    <t>3500 A 5</t>
  </si>
  <si>
    <t>5000K TO 2700K</t>
  </si>
  <si>
    <t>2700 A 5</t>
  </si>
  <si>
    <t>2700, 3000, 3500, 4000K</t>
  </si>
  <si>
    <t>5000K</t>
  </si>
  <si>
    <t>70 TO 80CRI</t>
  </si>
  <si>
    <t>70 TO 90CRI</t>
  </si>
  <si>
    <t>T3LG</t>
  </si>
  <si>
    <t>T4LG</t>
  </si>
  <si>
    <t>T5LG</t>
  </si>
  <si>
    <t>SHIELD</t>
  </si>
  <si>
    <t>NO SHIELD</t>
  </si>
  <si>
    <t xml:space="preserve">BSX-II-CLS LED SPECIFICATIONS / Forward Optics                                                                                                                         </t>
  </si>
  <si>
    <t>T3LGB</t>
  </si>
  <si>
    <t>T3LGU</t>
  </si>
  <si>
    <t>T3LGG</t>
  </si>
  <si>
    <t>T4LGB</t>
  </si>
  <si>
    <t>T4LGU</t>
  </si>
  <si>
    <t>T4LGG</t>
  </si>
  <si>
    <t>T5LGB</t>
  </si>
  <si>
    <t>T5LGU</t>
  </si>
  <si>
    <t>T5LGG</t>
  </si>
  <si>
    <t>TS AMBER LUMENS CLS</t>
  </si>
  <si>
    <t>EFFICACY (LM/W) TS CLS</t>
  </si>
  <si>
    <t>BUG TS CLS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</si>
</sst>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1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00B0F0"/>
        <bgColor rgb="FF000000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-0.249977111117893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indexed="64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rgb="FFA3A3A3"/>
      </left>
      <right style="medium">
        <color rgb="FFA3A3A3"/>
      </right>
      <top style="medium">
        <color rgb="FFA3A3A3"/>
      </top>
      <bottom/>
      <diagonal/>
    </border>
    <border>
      <left style="medium">
        <color rgb="FFA3A3A3"/>
      </left>
      <right style="medium">
        <color rgb="FFA3A3A3"/>
      </right>
      <top style="medium">
        <color rgb="FFA3A3A3"/>
      </top>
      <bottom style="medium">
        <color rgb="FFA3A3A3"/>
      </bottom>
      <diagonal/>
    </border>
    <border>
      <left style="medium">
        <color rgb="FFA3A3A3"/>
      </left>
      <right style="medium">
        <color rgb="FFA3A3A3"/>
      </right>
      <top/>
      <bottom/>
      <diagonal/>
    </border>
    <border>
      <left style="medium">
        <color rgb="FFA3A3A3"/>
      </left>
      <right style="medium">
        <color rgb="FFA3A3A3"/>
      </right>
      <top/>
      <bottom style="medium">
        <color rgb="FFA3A3A3"/>
      </bottom>
      <diagonal/>
    </border>
    <border>
      <left style="thin">
        <color rgb="FFFFFFFF"/>
      </left>
      <right style="thin">
        <color theme="0"/>
      </right>
      <top style="thin">
        <color rgb="FFFFFFFF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theme="0"/>
      </right>
      <top/>
      <bottom style="thin">
        <color rgb="FFFFFFFF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1" fillId="2" borderId="2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/>
    </xf>
    <xf numFmtId="1" fontId="2" fillId="0" borderId="5" xfId="0" applyNumberFormat="1" applyFont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164" fontId="3" fillId="5" borderId="8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 vertical="center"/>
    </xf>
    <xf numFmtId="2" fontId="2" fillId="3" borderId="5" xfId="0" applyNumberFormat="1" applyFont="1" applyFill="1" applyBorder="1" applyAlignment="1">
      <alignment horizontal="center" vertical="center"/>
    </xf>
    <xf numFmtId="2" fontId="2" fillId="3" borderId="6" xfId="0" applyNumberFormat="1" applyFont="1" applyFill="1" applyBorder="1" applyAlignment="1">
      <alignment horizontal="center" vertical="center"/>
    </xf>
    <xf numFmtId="0" fontId="0" fillId="4" borderId="5" xfId="0" applyFill="1" applyBorder="1"/>
    <xf numFmtId="2" fontId="0" fillId="4" borderId="5" xfId="0" applyNumberFormat="1" applyFill="1" applyBorder="1"/>
    <xf numFmtId="1" fontId="0" fillId="0" borderId="0" xfId="0" applyNumberFormat="1"/>
    <xf numFmtId="1" fontId="0" fillId="0" borderId="0" xfId="0" applyNumberFormat="1" applyAlignment="1">
      <alignment horizontal="center"/>
    </xf>
    <xf numFmtId="2" fontId="0" fillId="4" borderId="6" xfId="0" applyNumberFormat="1" applyFill="1" applyBorder="1"/>
    <xf numFmtId="2" fontId="2" fillId="7" borderId="5" xfId="0" applyNumberFormat="1" applyFont="1" applyFill="1" applyBorder="1" applyAlignment="1">
      <alignment horizontal="center" vertical="center"/>
    </xf>
    <xf numFmtId="2" fontId="2" fillId="4" borderId="11" xfId="0" applyNumberFormat="1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center"/>
    </xf>
    <xf numFmtId="0" fontId="2" fillId="8" borderId="5" xfId="0" applyFont="1" applyFill="1" applyBorder="1" applyAlignment="1">
      <alignment horizontal="center"/>
    </xf>
    <xf numFmtId="2" fontId="2" fillId="8" borderId="5" xfId="0" applyNumberFormat="1" applyFont="1" applyFill="1" applyBorder="1" applyAlignment="1">
      <alignment horizontal="center" vertical="center"/>
    </xf>
    <xf numFmtId="2" fontId="2" fillId="9" borderId="1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2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10" borderId="0" xfId="0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9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1" fontId="0" fillId="0" borderId="0" xfId="0" applyNumberFormat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1" fillId="2" borderId="17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8" fillId="11" borderId="27" xfId="0" applyFont="1" applyFill="1" applyBorder="1" applyAlignment="1">
      <alignment horizontal="center"/>
    </xf>
    <xf numFmtId="0" fontId="8" fillId="11" borderId="28" xfId="0" applyFont="1" applyFill="1" applyBorder="1" applyAlignment="1">
      <alignment horizontal="center"/>
    </xf>
    <xf numFmtId="0" fontId="8" fillId="11" borderId="0" xfId="0" applyFont="1" applyFill="1" applyAlignment="1">
      <alignment horizontal="center"/>
    </xf>
    <xf numFmtId="0" fontId="8" fillId="11" borderId="29" xfId="0" applyFont="1" applyFill="1" applyBorder="1" applyAlignment="1">
      <alignment horizontal="center"/>
    </xf>
    <xf numFmtId="0" fontId="9" fillId="0" borderId="30" xfId="0" applyFont="1" applyBorder="1" applyAlignment="1">
      <alignment horizontal="center" vertical="center"/>
    </xf>
    <xf numFmtId="1" fontId="9" fillId="0" borderId="25" xfId="0" applyNumberFormat="1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" fillId="2" borderId="0" xfId="0" applyFont="1" applyFill="1" applyAlignment="1">
      <alignment horizontal="center"/>
    </xf>
    <xf numFmtId="1" fontId="2" fillId="0" borderId="0" xfId="0" applyNumberFormat="1" applyFont="1" applyAlignment="1">
      <alignment horizontal="center"/>
    </xf>
    <xf numFmtId="0" fontId="11" fillId="4" borderId="35" xfId="0" applyFont="1" applyFill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4" borderId="35" xfId="0" applyFont="1" applyFill="1" applyBorder="1" applyAlignment="1">
      <alignment horizontal="center" vertical="center" wrapText="1"/>
    </xf>
    <xf numFmtId="0" fontId="10" fillId="0" borderId="0" xfId="0" applyFont="1"/>
    <xf numFmtId="164" fontId="10" fillId="0" borderId="0" xfId="0" applyNumberFormat="1" applyFont="1"/>
    <xf numFmtId="0" fontId="12" fillId="0" borderId="5" xfId="0" applyFont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166" fontId="0" fillId="0" borderId="0" xfId="0" applyNumberFormat="1"/>
    <xf numFmtId="0" fontId="0" fillId="0" borderId="5" xfId="0" applyBorder="1" applyAlignment="1">
      <alignment horizontal="center"/>
    </xf>
    <xf numFmtId="0" fontId="0" fillId="4" borderId="5" xfId="0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1" fillId="0" borderId="34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0" fillId="4" borderId="0" xfId="0" applyFill="1" applyAlignment="1">
      <alignment horizontal="center"/>
    </xf>
    <xf numFmtId="0" fontId="0" fillId="4" borderId="18" xfId="0" applyFill="1" applyBorder="1" applyAlignment="1">
      <alignment horizontal="center"/>
    </xf>
    <xf numFmtId="0" fontId="1" fillId="2" borderId="7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5" fillId="11" borderId="21" xfId="0" applyFont="1" applyFill="1" applyBorder="1" applyAlignment="1">
      <alignment horizontal="center" vertical="center"/>
    </xf>
    <xf numFmtId="0" fontId="5" fillId="11" borderId="22" xfId="0" applyFont="1" applyFill="1" applyBorder="1" applyAlignment="1">
      <alignment horizontal="center" vertical="center"/>
    </xf>
    <xf numFmtId="0" fontId="5" fillId="11" borderId="23" xfId="0" applyFont="1" applyFill="1" applyBorder="1" applyAlignment="1">
      <alignment horizontal="center" vertical="center"/>
    </xf>
    <xf numFmtId="0" fontId="6" fillId="11" borderId="24" xfId="0" applyFont="1" applyFill="1" applyBorder="1" applyAlignment="1">
      <alignment horizontal="center" vertical="center"/>
    </xf>
    <xf numFmtId="0" fontId="7" fillId="11" borderId="27" xfId="0" applyFont="1" applyFill="1" applyBorder="1" applyAlignment="1">
      <alignment horizontal="center" vertical="center"/>
    </xf>
    <xf numFmtId="0" fontId="6" fillId="11" borderId="25" xfId="0" applyFont="1" applyFill="1" applyBorder="1" applyAlignment="1">
      <alignment horizontal="center" vertical="center" wrapText="1"/>
    </xf>
    <xf numFmtId="0" fontId="7" fillId="11" borderId="28" xfId="0" applyFont="1" applyFill="1" applyBorder="1" applyAlignment="1">
      <alignment horizontal="center" vertical="center" wrapText="1"/>
    </xf>
    <xf numFmtId="0" fontId="6" fillId="11" borderId="26" xfId="0" applyFont="1" applyFill="1" applyBorder="1" applyAlignment="1">
      <alignment horizontal="center" vertical="center" wrapText="1"/>
    </xf>
    <xf numFmtId="0" fontId="7" fillId="11" borderId="0" xfId="0" applyFont="1" applyFill="1" applyAlignment="1">
      <alignment horizontal="center" vertical="center" wrapText="1"/>
    </xf>
    <xf numFmtId="0" fontId="7" fillId="11" borderId="21" xfId="0" applyFont="1" applyFill="1" applyBorder="1" applyAlignment="1">
      <alignment horizontal="center"/>
    </xf>
    <xf numFmtId="0" fontId="7" fillId="11" borderId="22" xfId="0" applyFont="1" applyFill="1" applyBorder="1" applyAlignment="1">
      <alignment horizontal="center"/>
    </xf>
    <xf numFmtId="0" fontId="7" fillId="11" borderId="23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1" fillId="2" borderId="39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276225</xdr:colOff>
      <xdr:row>0</xdr:row>
      <xdr:rowOff>133350</xdr:rowOff>
    </xdr:from>
    <xdr:to>
      <xdr:col>24</xdr:col>
      <xdr:colOff>600971</xdr:colOff>
      <xdr:row>33</xdr:row>
      <xdr:rowOff>912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B00063D-2817-067B-949B-5AAB980567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96425" y="133350"/>
          <a:ext cx="6420746" cy="65350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"/>
  <sheetViews>
    <sheetView zoomScale="130" zoomScaleNormal="130" workbookViewId="0">
      <selection activeCell="F21" sqref="F21"/>
    </sheetView>
  </sheetViews>
  <sheetFormatPr defaultRowHeight="15" x14ac:dyDescent="0.25"/>
  <cols>
    <col min="3" max="3" width="12.5703125" bestFit="1" customWidth="1"/>
    <col min="4" max="4" width="8" bestFit="1" customWidth="1"/>
  </cols>
  <sheetData>
    <row r="1" spans="1:17" x14ac:dyDescent="0.2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1"/>
    </row>
    <row r="2" spans="1:17" x14ac:dyDescent="0.25">
      <c r="A2" s="6" t="s">
        <v>16</v>
      </c>
      <c r="B2" s="6" t="s">
        <v>1</v>
      </c>
      <c r="C2" s="6" t="s">
        <v>2</v>
      </c>
      <c r="D2" s="6"/>
      <c r="E2" s="2" t="s">
        <v>10</v>
      </c>
      <c r="F2" s="2" t="s">
        <v>11</v>
      </c>
      <c r="G2" s="2" t="s">
        <v>59</v>
      </c>
      <c r="H2" s="2" t="s">
        <v>60</v>
      </c>
      <c r="I2" s="2" t="s">
        <v>61</v>
      </c>
      <c r="J2" s="2" t="s">
        <v>12</v>
      </c>
      <c r="K2" s="2" t="s">
        <v>13</v>
      </c>
      <c r="L2" s="2" t="s">
        <v>14</v>
      </c>
      <c r="M2" s="2" t="s">
        <v>15</v>
      </c>
      <c r="N2" s="2" t="s">
        <v>18</v>
      </c>
      <c r="O2" s="2" t="s">
        <v>19</v>
      </c>
      <c r="P2" s="2" t="s">
        <v>3</v>
      </c>
      <c r="Q2" s="1"/>
    </row>
    <row r="3" spans="1:17" x14ac:dyDescent="0.25">
      <c r="A3" s="72" t="s">
        <v>17</v>
      </c>
      <c r="B3" s="72" t="s">
        <v>39</v>
      </c>
      <c r="C3" s="72">
        <v>1050</v>
      </c>
      <c r="D3" s="7"/>
      <c r="E3" s="8">
        <v>58367</v>
      </c>
      <c r="F3" s="9">
        <v>56566</v>
      </c>
      <c r="G3" s="9">
        <v>55842</v>
      </c>
      <c r="H3" s="9">
        <v>57200</v>
      </c>
      <c r="I3" s="9">
        <v>56765</v>
      </c>
      <c r="J3" s="9">
        <v>60478</v>
      </c>
      <c r="K3" s="9">
        <v>60007</v>
      </c>
      <c r="L3" s="9">
        <v>54998</v>
      </c>
      <c r="M3" s="9">
        <v>52618</v>
      </c>
      <c r="N3" s="9">
        <v>59730</v>
      </c>
      <c r="O3" s="9">
        <v>60679</v>
      </c>
      <c r="P3" s="73">
        <f>AVERAGE(E4,F4,J4:O4)</f>
        <v>419.1875</v>
      </c>
      <c r="Q3" s="1"/>
    </row>
    <row r="4" spans="1:17" x14ac:dyDescent="0.25">
      <c r="A4" s="72"/>
      <c r="B4" s="72"/>
      <c r="C4" s="72"/>
      <c r="D4" s="10" t="s">
        <v>3</v>
      </c>
      <c r="E4" s="13">
        <v>420.1</v>
      </c>
      <c r="F4" s="13">
        <v>417.7</v>
      </c>
      <c r="G4" s="13">
        <v>417.6</v>
      </c>
      <c r="H4" s="13">
        <v>417.6</v>
      </c>
      <c r="I4" s="13">
        <v>418.2</v>
      </c>
      <c r="J4" s="13">
        <v>418.3</v>
      </c>
      <c r="K4" s="13">
        <v>420.2</v>
      </c>
      <c r="L4" s="13">
        <v>418.7</v>
      </c>
      <c r="M4" s="13">
        <v>419.8</v>
      </c>
      <c r="N4" s="13">
        <v>419.2</v>
      </c>
      <c r="O4" s="13">
        <v>419.5</v>
      </c>
      <c r="P4" s="73"/>
    </row>
    <row r="5" spans="1:17" x14ac:dyDescent="0.25">
      <c r="A5" s="72"/>
      <c r="B5" s="72"/>
      <c r="C5" s="72"/>
      <c r="D5" s="10" t="s">
        <v>4</v>
      </c>
      <c r="E5" s="16">
        <f>IFERROR(E3/E4,"")</f>
        <v>138.93596762675551</v>
      </c>
      <c r="F5" s="16">
        <f t="shared" ref="F5:O5" si="0">IFERROR(F3/F4,"")</f>
        <v>135.42255207086427</v>
      </c>
      <c r="G5" s="16">
        <f t="shared" si="0"/>
        <v>133.72126436781608</v>
      </c>
      <c r="H5" s="16">
        <f t="shared" si="0"/>
        <v>136.97318007662835</v>
      </c>
      <c r="I5" s="16">
        <f t="shared" si="0"/>
        <v>135.73648971783837</v>
      </c>
      <c r="J5" s="16">
        <f t="shared" si="0"/>
        <v>144.58044465694476</v>
      </c>
      <c r="K5" s="16">
        <f t="shared" si="0"/>
        <v>142.80580675868634</v>
      </c>
      <c r="L5" s="16">
        <f t="shared" si="0"/>
        <v>131.35419154525914</v>
      </c>
      <c r="M5" s="16">
        <f t="shared" si="0"/>
        <v>125.34063839923773</v>
      </c>
      <c r="N5" s="16">
        <f t="shared" si="0"/>
        <v>142.48568702290078</v>
      </c>
      <c r="O5" s="16">
        <f t="shared" si="0"/>
        <v>144.64600715137067</v>
      </c>
      <c r="P5" s="73"/>
    </row>
    <row r="6" spans="1:17" x14ac:dyDescent="0.25">
      <c r="A6" s="72"/>
      <c r="B6" s="72"/>
      <c r="C6" s="72"/>
      <c r="D6" s="10" t="s">
        <v>5</v>
      </c>
      <c r="E6" s="16">
        <f t="shared" ref="E6:N6" si="1">E5/$F$5</f>
        <v>1.0259440949986878</v>
      </c>
      <c r="F6" s="16">
        <f t="shared" si="1"/>
        <v>1</v>
      </c>
      <c r="G6" s="16">
        <f t="shared" si="1"/>
        <v>0.9874371906522782</v>
      </c>
      <c r="H6" s="16">
        <f t="shared" si="1"/>
        <v>1.0114502937808516</v>
      </c>
      <c r="I6" s="16">
        <f t="shared" si="1"/>
        <v>1.0023182080249811</v>
      </c>
      <c r="J6" s="16">
        <f t="shared" si="1"/>
        <v>1.0676245754199665</v>
      </c>
      <c r="K6" s="16">
        <f t="shared" si="1"/>
        <v>1.054520126632664</v>
      </c>
      <c r="L6" s="16">
        <f t="shared" si="1"/>
        <v>0.96995802794001229</v>
      </c>
      <c r="M6" s="16">
        <f t="shared" si="1"/>
        <v>0.92555218080404478</v>
      </c>
      <c r="N6" s="16">
        <f t="shared" si="1"/>
        <v>1.0521562682435677</v>
      </c>
      <c r="O6" s="16">
        <f>O5/$F$5</f>
        <v>1.0681087081838476</v>
      </c>
      <c r="P6" s="73"/>
    </row>
  </sheetData>
  <mergeCells count="5">
    <mergeCell ref="B3:B6"/>
    <mergeCell ref="C3:C6"/>
    <mergeCell ref="P3:P6"/>
    <mergeCell ref="A3:A6"/>
    <mergeCell ref="A1:P1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2"/>
  <sheetViews>
    <sheetView topLeftCell="A13" workbookViewId="0">
      <selection activeCell="E19" sqref="E19"/>
    </sheetView>
  </sheetViews>
  <sheetFormatPr defaultRowHeight="15" x14ac:dyDescent="0.25"/>
  <cols>
    <col min="1" max="1" width="7.42578125" bestFit="1" customWidth="1"/>
    <col min="2" max="2" width="6.42578125" bestFit="1" customWidth="1"/>
    <col min="3" max="3" width="12.5703125" bestFit="1" customWidth="1"/>
    <col min="5" max="5" width="7.28515625" bestFit="1" customWidth="1"/>
    <col min="6" max="6" width="12" bestFit="1" customWidth="1"/>
    <col min="7" max="7" width="15.140625" bestFit="1" customWidth="1"/>
    <col min="8" max="9" width="15.140625" hidden="1" customWidth="1"/>
    <col min="10" max="10" width="14.85546875" bestFit="1" customWidth="1"/>
  </cols>
  <sheetData>
    <row r="1" spans="1:10" x14ac:dyDescent="0.25">
      <c r="A1" s="74" t="s">
        <v>6</v>
      </c>
      <c r="B1" s="74"/>
      <c r="C1" s="74"/>
      <c r="D1" s="74"/>
      <c r="E1" s="74"/>
      <c r="F1" s="74"/>
      <c r="G1" s="1"/>
      <c r="H1" s="1"/>
      <c r="I1" s="1"/>
      <c r="J1" s="1"/>
    </row>
    <row r="2" spans="1:10" x14ac:dyDescent="0.25">
      <c r="A2" s="2" t="s">
        <v>16</v>
      </c>
      <c r="B2" s="2" t="s">
        <v>1</v>
      </c>
      <c r="C2" s="2" t="s">
        <v>2</v>
      </c>
      <c r="D2" s="2" t="s">
        <v>11</v>
      </c>
      <c r="E2" s="2" t="s">
        <v>3</v>
      </c>
      <c r="F2" s="2" t="s">
        <v>4</v>
      </c>
      <c r="G2" s="1"/>
      <c r="H2" s="1"/>
      <c r="I2" s="1"/>
      <c r="J2" s="1"/>
    </row>
    <row r="3" spans="1:10" x14ac:dyDescent="0.25">
      <c r="A3" s="15" t="s">
        <v>20</v>
      </c>
      <c r="B3" s="15" t="s">
        <v>36</v>
      </c>
      <c r="C3" s="2">
        <v>1200</v>
      </c>
      <c r="D3" s="4">
        <v>15357</v>
      </c>
      <c r="E3" s="3">
        <v>122.1</v>
      </c>
      <c r="F3" s="19">
        <f>D3/E3</f>
        <v>125.77395577395578</v>
      </c>
      <c r="G3" s="1"/>
      <c r="H3" s="1"/>
      <c r="I3" s="1"/>
      <c r="J3" s="1"/>
    </row>
    <row r="4" spans="1:10" x14ac:dyDescent="0.25">
      <c r="B4" s="1"/>
      <c r="C4" s="1"/>
      <c r="D4" s="1"/>
      <c r="E4" s="1"/>
      <c r="F4" s="1"/>
      <c r="G4" s="1"/>
      <c r="H4" s="1"/>
      <c r="I4" s="1"/>
      <c r="J4" s="1"/>
    </row>
    <row r="5" spans="1:10" x14ac:dyDescent="0.25">
      <c r="A5" s="74" t="s">
        <v>7</v>
      </c>
      <c r="B5" s="74"/>
      <c r="C5" s="74"/>
      <c r="D5" s="74"/>
      <c r="E5" s="74"/>
      <c r="F5" s="74"/>
      <c r="G5" s="1"/>
      <c r="H5" s="1"/>
      <c r="I5" s="1"/>
      <c r="J5" s="1"/>
    </row>
    <row r="6" spans="1:10" x14ac:dyDescent="0.25">
      <c r="A6" s="2" t="s">
        <v>16</v>
      </c>
      <c r="B6" s="2" t="s">
        <v>1</v>
      </c>
      <c r="C6" s="2" t="s">
        <v>2</v>
      </c>
      <c r="D6" s="2" t="s">
        <v>11</v>
      </c>
      <c r="E6" s="2" t="s">
        <v>3</v>
      </c>
      <c r="F6" s="2" t="s">
        <v>4</v>
      </c>
      <c r="G6" s="1"/>
      <c r="H6" s="1"/>
      <c r="I6" s="1"/>
      <c r="J6" s="1"/>
    </row>
    <row r="7" spans="1:10" x14ac:dyDescent="0.25">
      <c r="A7" s="15" t="s">
        <v>20</v>
      </c>
      <c r="B7" s="15" t="s">
        <v>36</v>
      </c>
      <c r="C7" s="2">
        <v>1200</v>
      </c>
      <c r="D7" s="4">
        <v>15488</v>
      </c>
      <c r="E7" s="3">
        <v>123.8</v>
      </c>
      <c r="F7" s="19">
        <f>D7/E7</f>
        <v>125.10500807754443</v>
      </c>
      <c r="G7" s="1"/>
      <c r="H7" s="1"/>
      <c r="I7" s="1"/>
      <c r="J7" s="1"/>
    </row>
    <row r="8" spans="1:10" x14ac:dyDescent="0.25">
      <c r="B8" s="1"/>
      <c r="C8" s="1"/>
      <c r="D8" s="1"/>
      <c r="E8" s="1"/>
      <c r="F8" s="1"/>
      <c r="G8" s="1"/>
      <c r="H8" s="1"/>
      <c r="I8" s="1"/>
      <c r="J8" s="1"/>
    </row>
    <row r="9" spans="1:10" x14ac:dyDescent="0.25">
      <c r="A9" s="74" t="s">
        <v>0</v>
      </c>
      <c r="B9" s="74"/>
      <c r="C9" s="74"/>
      <c r="D9" s="74"/>
      <c r="E9" s="74"/>
      <c r="F9" s="74"/>
      <c r="G9" s="1"/>
      <c r="H9" s="1"/>
      <c r="I9" s="1"/>
      <c r="J9" s="1"/>
    </row>
    <row r="10" spans="1:10" x14ac:dyDescent="0.25">
      <c r="A10" s="2" t="s">
        <v>16</v>
      </c>
      <c r="B10" s="2" t="s">
        <v>1</v>
      </c>
      <c r="C10" s="2" t="s">
        <v>2</v>
      </c>
      <c r="D10" s="2" t="s">
        <v>11</v>
      </c>
      <c r="E10" s="2" t="s">
        <v>3</v>
      </c>
      <c r="F10" s="11" t="s">
        <v>4</v>
      </c>
      <c r="G10" s="12" t="s">
        <v>32</v>
      </c>
      <c r="H10" s="12"/>
      <c r="I10" s="12"/>
      <c r="J10" s="12" t="s">
        <v>8</v>
      </c>
    </row>
    <row r="11" spans="1:10" x14ac:dyDescent="0.25">
      <c r="A11" s="82" t="s">
        <v>20</v>
      </c>
      <c r="B11" s="80" t="s">
        <v>36</v>
      </c>
      <c r="C11" s="2">
        <v>350</v>
      </c>
      <c r="D11" s="4">
        <v>5637</v>
      </c>
      <c r="E11" s="3">
        <v>35.4</v>
      </c>
      <c r="F11" s="27">
        <f t="shared" ref="F11:F14" si="0">D11/E11</f>
        <v>159.23728813559322</v>
      </c>
      <c r="G11" s="28">
        <f t="shared" ref="G11:G12" si="1">F11/$F$14</f>
        <v>1.1486172773952972</v>
      </c>
      <c r="H11" s="28"/>
      <c r="I11" s="28"/>
      <c r="J11" s="28">
        <f t="shared" ref="J11:J14" si="2">E11/$E$14</f>
        <v>0.34942256440627772</v>
      </c>
    </row>
    <row r="12" spans="1:10" x14ac:dyDescent="0.25">
      <c r="A12" s="83"/>
      <c r="B12" s="81"/>
      <c r="C12" s="2">
        <v>530</v>
      </c>
      <c r="D12" s="4">
        <v>8268</v>
      </c>
      <c r="E12" s="20">
        <v>52.9</v>
      </c>
      <c r="F12" s="27">
        <f t="shared" si="0"/>
        <v>156.29489603024575</v>
      </c>
      <c r="G12" s="28">
        <f t="shared" si="1"/>
        <v>1.127393087705532</v>
      </c>
      <c r="H12" s="28"/>
      <c r="I12" s="28"/>
      <c r="J12" s="28">
        <f t="shared" si="2"/>
        <v>0.52215970782746024</v>
      </c>
    </row>
    <row r="13" spans="1:10" x14ac:dyDescent="0.25">
      <c r="A13" s="83"/>
      <c r="B13" s="81"/>
      <c r="C13" s="2">
        <v>700</v>
      </c>
      <c r="D13" s="4">
        <v>10544</v>
      </c>
      <c r="E13" s="3">
        <v>69.790000000000006</v>
      </c>
      <c r="F13" s="27">
        <f t="shared" si="0"/>
        <v>151.08181687920904</v>
      </c>
      <c r="G13" s="28">
        <f>F13/$F$14</f>
        <v>1.089789880244405</v>
      </c>
      <c r="H13" s="28"/>
      <c r="I13" s="28"/>
      <c r="J13" s="28">
        <f t="shared" si="2"/>
        <v>0.68887572796367591</v>
      </c>
    </row>
    <row r="14" spans="1:10" x14ac:dyDescent="0.25">
      <c r="A14" s="83"/>
      <c r="B14" s="81"/>
      <c r="C14" s="29">
        <v>1000</v>
      </c>
      <c r="D14" s="30">
        <v>14045</v>
      </c>
      <c r="E14" s="31">
        <v>101.31</v>
      </c>
      <c r="F14" s="31">
        <f t="shared" si="0"/>
        <v>138.63389596288619</v>
      </c>
      <c r="G14" s="32">
        <f t="shared" ref="G14" si="3">D14/$D$14</f>
        <v>1</v>
      </c>
      <c r="H14" s="32"/>
      <c r="I14" s="32"/>
      <c r="J14" s="32">
        <f t="shared" si="2"/>
        <v>1</v>
      </c>
    </row>
    <row r="15" spans="1:10" x14ac:dyDescent="0.25">
      <c r="A15" s="83"/>
      <c r="B15" s="81"/>
      <c r="C15" s="2">
        <v>1200</v>
      </c>
      <c r="D15" s="17">
        <v>16000</v>
      </c>
      <c r="E15" s="21">
        <v>121.9</v>
      </c>
      <c r="F15" s="27">
        <f>D15/E15</f>
        <v>131.25512715340443</v>
      </c>
      <c r="G15" s="28">
        <f>F15/$F$14</f>
        <v>0.94677514645150607</v>
      </c>
      <c r="H15" s="28"/>
      <c r="I15" s="28"/>
      <c r="J15" s="28">
        <f>E16/$E$14</f>
        <v>1.2101470733392554</v>
      </c>
    </row>
    <row r="16" spans="1:10" x14ac:dyDescent="0.25">
      <c r="D16" s="18" t="s">
        <v>9</v>
      </c>
      <c r="E16" s="26">
        <f>AVERAGE(E15,E7,E3)</f>
        <v>122.59999999999998</v>
      </c>
    </row>
    <row r="18" spans="3:10" x14ac:dyDescent="0.25">
      <c r="C18" s="78" t="s">
        <v>45</v>
      </c>
      <c r="D18" s="79"/>
      <c r="E18" s="23">
        <f>F7/F15</f>
        <v>0.95314378029079161</v>
      </c>
    </row>
    <row r="19" spans="3:10" x14ac:dyDescent="0.25">
      <c r="C19" s="78" t="s">
        <v>46</v>
      </c>
      <c r="D19" s="79"/>
      <c r="E19" s="23">
        <f>F3/F15</f>
        <v>0.95824032555282557</v>
      </c>
    </row>
    <row r="20" spans="3:10" x14ac:dyDescent="0.25">
      <c r="C20" s="78" t="s">
        <v>47</v>
      </c>
      <c r="D20" s="79"/>
      <c r="E20" s="22">
        <v>0.96</v>
      </c>
    </row>
    <row r="21" spans="3:10" x14ac:dyDescent="0.25">
      <c r="C21" s="78" t="s">
        <v>48</v>
      </c>
      <c r="D21" s="79"/>
      <c r="E21" s="22">
        <v>0.92</v>
      </c>
      <c r="J21" t="s">
        <v>22</v>
      </c>
    </row>
    <row r="22" spans="3:10" ht="15.75" thickBot="1" x14ac:dyDescent="0.3"/>
    <row r="23" spans="3:10" ht="24.75" thickBot="1" x14ac:dyDescent="0.3">
      <c r="C23" s="75" t="s">
        <v>133</v>
      </c>
      <c r="D23" s="59" t="s">
        <v>45</v>
      </c>
      <c r="E23" s="60">
        <v>0.95</v>
      </c>
      <c r="F23" s="60" t="s">
        <v>134</v>
      </c>
      <c r="G23" s="60">
        <v>1.052631579</v>
      </c>
    </row>
    <row r="24" spans="3:10" ht="24.75" thickBot="1" x14ac:dyDescent="0.3">
      <c r="C24" s="76"/>
      <c r="D24" s="59" t="s">
        <v>46</v>
      </c>
      <c r="E24" s="60">
        <v>0.96</v>
      </c>
      <c r="F24" s="60" t="s">
        <v>135</v>
      </c>
      <c r="G24" s="60">
        <v>1.0416666670000001</v>
      </c>
    </row>
    <row r="25" spans="3:10" ht="24.75" thickBot="1" x14ac:dyDescent="0.3">
      <c r="C25" s="76"/>
      <c r="D25" s="59" t="s">
        <v>47</v>
      </c>
      <c r="E25" s="60">
        <v>0.96</v>
      </c>
      <c r="F25" s="60" t="s">
        <v>136</v>
      </c>
      <c r="G25" s="60">
        <v>1.0416666670000001</v>
      </c>
    </row>
    <row r="26" spans="3:10" ht="24.75" thickBot="1" x14ac:dyDescent="0.3">
      <c r="C26" s="77"/>
      <c r="D26" s="59" t="s">
        <v>137</v>
      </c>
      <c r="E26" s="60">
        <v>0.92</v>
      </c>
      <c r="F26" s="60" t="s">
        <v>138</v>
      </c>
      <c r="G26" s="60">
        <v>1.0869565219999999</v>
      </c>
    </row>
    <row r="27" spans="3:10" ht="15.75" thickBot="1" x14ac:dyDescent="0.3"/>
    <row r="28" spans="3:10" ht="60.75" thickBot="1" x14ac:dyDescent="0.3">
      <c r="C28" s="61" t="s">
        <v>5</v>
      </c>
      <c r="D28" s="61" t="s">
        <v>139</v>
      </c>
      <c r="E28" s="61" t="s">
        <v>140</v>
      </c>
    </row>
    <row r="29" spans="3:10" ht="15.75" thickBot="1" x14ac:dyDescent="0.3">
      <c r="C29" s="61" t="s">
        <v>141</v>
      </c>
      <c r="D29" s="62">
        <v>0.91</v>
      </c>
      <c r="E29" s="62">
        <v>0.88</v>
      </c>
    </row>
    <row r="30" spans="3:10" ht="15.75" thickBot="1" x14ac:dyDescent="0.3">
      <c r="C30" s="34"/>
    </row>
    <row r="31" spans="3:10" ht="60.75" thickBot="1" x14ac:dyDescent="0.3">
      <c r="C31" s="61" t="s">
        <v>5</v>
      </c>
      <c r="D31" s="61" t="s">
        <v>139</v>
      </c>
      <c r="E31" s="61" t="s">
        <v>140</v>
      </c>
    </row>
    <row r="32" spans="3:10" ht="15.75" thickBot="1" x14ac:dyDescent="0.3">
      <c r="C32" s="61" t="s">
        <v>142</v>
      </c>
      <c r="D32" s="62">
        <v>0.7</v>
      </c>
      <c r="E32" s="62">
        <v>0.77</v>
      </c>
    </row>
  </sheetData>
  <mergeCells count="10">
    <mergeCell ref="A1:F1"/>
    <mergeCell ref="A5:F5"/>
    <mergeCell ref="A9:F9"/>
    <mergeCell ref="B11:B15"/>
    <mergeCell ref="A11:A15"/>
    <mergeCell ref="C23:C26"/>
    <mergeCell ref="C18:D18"/>
    <mergeCell ref="C19:D19"/>
    <mergeCell ref="C20:D20"/>
    <mergeCell ref="C21:D21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A264F-38AC-4807-BB64-CAD8A338F395}">
  <dimension ref="A1:AN93"/>
  <sheetViews>
    <sheetView zoomScale="70" zoomScaleNormal="70" workbookViewId="0">
      <selection activeCell="M103" sqref="L103:M103"/>
    </sheetView>
  </sheetViews>
  <sheetFormatPr defaultRowHeight="15" x14ac:dyDescent="0.25"/>
  <cols>
    <col min="2" max="2" width="11" bestFit="1" customWidth="1"/>
    <col min="3" max="3" width="12.5703125" bestFit="1" customWidth="1"/>
    <col min="4" max="4" width="12.5703125" customWidth="1"/>
    <col min="21" max="21" width="6.140625" style="63" bestFit="1" customWidth="1"/>
    <col min="22" max="23" width="8.140625" customWidth="1"/>
  </cols>
  <sheetData>
    <row r="1" spans="1:38" x14ac:dyDescent="0.25">
      <c r="A1" s="74" t="s">
        <v>40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W1" s="74" t="s">
        <v>49</v>
      </c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57"/>
    </row>
    <row r="2" spans="1:38" x14ac:dyDescent="0.25">
      <c r="A2" s="2" t="s">
        <v>16</v>
      </c>
      <c r="B2" s="2" t="s">
        <v>1</v>
      </c>
      <c r="C2" s="2" t="s">
        <v>2</v>
      </c>
      <c r="D2" s="2" t="s">
        <v>116</v>
      </c>
      <c r="E2" s="2" t="s">
        <v>10</v>
      </c>
      <c r="F2" s="2" t="s">
        <v>11</v>
      </c>
      <c r="G2" s="2" t="s">
        <v>59</v>
      </c>
      <c r="H2" s="2" t="s">
        <v>60</v>
      </c>
      <c r="I2" s="2" t="s">
        <v>143</v>
      </c>
      <c r="J2" s="2" t="s">
        <v>62</v>
      </c>
      <c r="K2" s="2" t="s">
        <v>12</v>
      </c>
      <c r="L2" s="2" t="s">
        <v>144</v>
      </c>
      <c r="M2" s="2" t="s">
        <v>13</v>
      </c>
      <c r="N2" s="2" t="s">
        <v>145</v>
      </c>
      <c r="O2" s="2" t="s">
        <v>14</v>
      </c>
      <c r="P2" s="2" t="s">
        <v>15</v>
      </c>
      <c r="Q2" s="2" t="s">
        <v>18</v>
      </c>
      <c r="R2" s="2" t="s">
        <v>19</v>
      </c>
      <c r="S2" s="6" t="s">
        <v>117</v>
      </c>
      <c r="T2" s="6" t="s">
        <v>3</v>
      </c>
      <c r="W2" s="2" t="s">
        <v>116</v>
      </c>
      <c r="X2" s="2" t="s">
        <v>10</v>
      </c>
      <c r="Y2" s="2" t="s">
        <v>11</v>
      </c>
      <c r="Z2" s="2" t="s">
        <v>59</v>
      </c>
      <c r="AA2" s="2" t="s">
        <v>60</v>
      </c>
      <c r="AB2" s="2" t="s">
        <v>143</v>
      </c>
      <c r="AC2" s="2" t="s">
        <v>62</v>
      </c>
      <c r="AD2" s="2" t="s">
        <v>12</v>
      </c>
      <c r="AE2" s="2" t="s">
        <v>144</v>
      </c>
      <c r="AF2" s="2" t="s">
        <v>13</v>
      </c>
      <c r="AG2" s="2" t="s">
        <v>145</v>
      </c>
      <c r="AH2" s="2" t="s">
        <v>14</v>
      </c>
      <c r="AI2" s="2" t="s">
        <v>15</v>
      </c>
      <c r="AJ2" s="2" t="s">
        <v>18</v>
      </c>
      <c r="AK2" s="2" t="s">
        <v>19</v>
      </c>
      <c r="AL2" s="6" t="s">
        <v>117</v>
      </c>
    </row>
    <row r="3" spans="1:38" x14ac:dyDescent="0.25">
      <c r="A3" s="82" t="s">
        <v>34</v>
      </c>
      <c r="B3" s="82" t="s">
        <v>36</v>
      </c>
      <c r="C3" s="2">
        <v>350</v>
      </c>
      <c r="D3" s="5">
        <f t="shared" ref="D3:I17" si="0">$T3*W3</f>
        <v>4894.1775649225328</v>
      </c>
      <c r="E3" s="5">
        <f t="shared" si="0"/>
        <v>4692.9961555995096</v>
      </c>
      <c r="F3" s="5">
        <f t="shared" si="0"/>
        <v>4574.3195740168594</v>
      </c>
      <c r="G3" s="5">
        <f t="shared" si="0"/>
        <v>4516.8532693129337</v>
      </c>
      <c r="H3" s="5">
        <f>$T3*AA3</f>
        <v>4626.6968769868527</v>
      </c>
      <c r="I3" s="5">
        <f>$T3*AB3</f>
        <v>4675.9980138560659</v>
      </c>
      <c r="J3" s="5">
        <f t="shared" ref="J3:S17" si="1">$T3*AC3</f>
        <v>4584.9237983621733</v>
      </c>
      <c r="K3" s="5">
        <f t="shared" si="1"/>
        <v>4883.6559930449903</v>
      </c>
      <c r="L3" s="5">
        <f t="shared" si="1"/>
        <v>4682.898158490385</v>
      </c>
      <c r="M3" s="5">
        <f t="shared" si="1"/>
        <v>4823.7120564505321</v>
      </c>
      <c r="N3" s="5">
        <f t="shared" si="1"/>
        <v>4708.1986888162164</v>
      </c>
      <c r="O3" s="5">
        <f t="shared" si="1"/>
        <v>4436.8979931807899</v>
      </c>
      <c r="P3" s="5">
        <f t="shared" si="1"/>
        <v>4233.7714574259344</v>
      </c>
      <c r="Q3" s="5">
        <f t="shared" si="1"/>
        <v>4812.8990127510851</v>
      </c>
      <c r="R3" s="5">
        <f t="shared" si="1"/>
        <v>4885.8705710232371</v>
      </c>
      <c r="S3" s="5">
        <f t="shared" si="1"/>
        <v>5017.0720677788495</v>
      </c>
      <c r="T3" s="14">
        <f>'FUTURE LED TOOL'!E3</f>
        <v>32.864864864864863</v>
      </c>
      <c r="W3" s="5">
        <f>W75*SPHERE!$E$26</f>
        <v>148.9182318274126</v>
      </c>
      <c r="X3" s="5">
        <f>X21*SPHERE!$E$21</f>
        <v>142.79675802399825</v>
      </c>
      <c r="Y3" s="5">
        <f>Y21*SPHERE!$E$21</f>
        <v>139.18571072255247</v>
      </c>
      <c r="Z3" s="5">
        <f>Z21*SPHERE!$E$21</f>
        <v>137.43714717481788</v>
      </c>
      <c r="AA3" s="5">
        <f>AA21*SPHERE!$E$21</f>
        <v>140.77942800042234</v>
      </c>
      <c r="AB3" s="5">
        <f>AB21*SPHERE!$E$21</f>
        <v>142.27954482950202</v>
      </c>
      <c r="AC3" s="5">
        <f>AC21*SPHERE!$E$21</f>
        <v>139.50837215411218</v>
      </c>
      <c r="AD3" s="5">
        <f>AD21*SPHERE!$E$21</f>
        <v>148.59808531469133</v>
      </c>
      <c r="AE3" s="5">
        <f>AE21*SPHERE!$E$21</f>
        <v>142.48949988827653</v>
      </c>
      <c r="AF3" s="5">
        <f>AF21*SPHERE!$E$21</f>
        <v>146.77413329660337</v>
      </c>
      <c r="AG3" s="5">
        <f>AG21*SPHERE!$E$21</f>
        <v>143.25933510378292</v>
      </c>
      <c r="AH3" s="5">
        <f>AH21*SPHERE!$E$21</f>
        <v>135.00429748987602</v>
      </c>
      <c r="AI3" s="5">
        <f>AI21*SPHERE!$E$21</f>
        <v>128.82363809601938</v>
      </c>
      <c r="AJ3" s="5">
        <f>AJ21*SPHERE!$E$21</f>
        <v>146.44511798666954</v>
      </c>
      <c r="AK3" s="5">
        <f>AK21*SPHERE!$E$21</f>
        <v>148.66546967751626</v>
      </c>
      <c r="AL3" s="5">
        <f>AL75*SPHERE!$E$26</f>
        <v>152.6576204834025</v>
      </c>
    </row>
    <row r="4" spans="1:38" x14ac:dyDescent="0.25">
      <c r="A4" s="83"/>
      <c r="B4" s="83"/>
      <c r="C4" s="2">
        <v>530</v>
      </c>
      <c r="D4" s="5">
        <f t="shared" si="0"/>
        <v>7408.9304808594106</v>
      </c>
      <c r="E4" s="5">
        <f t="shared" si="0"/>
        <v>7104.376946390501</v>
      </c>
      <c r="F4" s="5">
        <f t="shared" si="0"/>
        <v>6924.7213186597555</v>
      </c>
      <c r="G4" s="5">
        <f t="shared" si="0"/>
        <v>6837.7273649473282</v>
      </c>
      <c r="H4" s="5">
        <f t="shared" si="0"/>
        <v>7004.0114121089364</v>
      </c>
      <c r="I4" s="5">
        <f t="shared" si="0"/>
        <v>7078.6447270726758</v>
      </c>
      <c r="J4" s="5">
        <f t="shared" si="1"/>
        <v>6940.7742631914289</v>
      </c>
      <c r="K4" s="5">
        <f t="shared" si="1"/>
        <v>7393.0026577357103</v>
      </c>
      <c r="L4" s="5">
        <f t="shared" si="1"/>
        <v>7089.0903415248249</v>
      </c>
      <c r="M4" s="5">
        <f t="shared" si="1"/>
        <v>7302.2580018489916</v>
      </c>
      <c r="N4" s="5">
        <f t="shared" si="1"/>
        <v>7127.3909278493711</v>
      </c>
      <c r="O4" s="5">
        <f t="shared" si="1"/>
        <v>6716.6890342813758</v>
      </c>
      <c r="P4" s="5">
        <f t="shared" si="1"/>
        <v>6409.1909179457962</v>
      </c>
      <c r="Q4" s="5">
        <f t="shared" si="1"/>
        <v>7285.8889412677245</v>
      </c>
      <c r="R4" s="5">
        <f t="shared" si="1"/>
        <v>7396.3551422068203</v>
      </c>
      <c r="S4" s="5">
        <f t="shared" si="1"/>
        <v>7594.9713050967821</v>
      </c>
      <c r="T4" s="14">
        <f>'FUTURE LED TOOL'!E4</f>
        <v>50.688288288288284</v>
      </c>
      <c r="W4" s="5">
        <f>W76*SPHERE!$E$26</f>
        <v>146.16651560063178</v>
      </c>
      <c r="X4" s="5">
        <f>X22*SPHERE!$E$21</f>
        <v>140.1581546014051</v>
      </c>
      <c r="Y4" s="5">
        <f>Y22*SPHERE!$E$21</f>
        <v>136.61383235661043</v>
      </c>
      <c r="Z4" s="5">
        <f>Z22*SPHERE!$E$21</f>
        <v>134.8975788264527</v>
      </c>
      <c r="AA4" s="5">
        <f>AA22*SPHERE!$E$21</f>
        <v>138.17810087162164</v>
      </c>
      <c r="AB4" s="5">
        <f>AB22*SPHERE!$E$21</f>
        <v>139.65049849016549</v>
      </c>
      <c r="AC4" s="5">
        <f>AC22*SPHERE!$E$21</f>
        <v>136.93053163910292</v>
      </c>
      <c r="AD4" s="5">
        <f>AD22*SPHERE!$E$21</f>
        <v>145.85228476622066</v>
      </c>
      <c r="AE4" s="5">
        <f>AE22*SPHERE!$E$21</f>
        <v>139.85657399211851</v>
      </c>
      <c r="AF4" s="5">
        <f>AF22*SPHERE!$E$21</f>
        <v>144.06203579646632</v>
      </c>
      <c r="AG4" s="5">
        <f>AG22*SPHERE!$E$21</f>
        <v>140.6121841659463</v>
      </c>
      <c r="AH4" s="5">
        <f>AH22*SPHERE!$E$21</f>
        <v>132.50968342194525</v>
      </c>
      <c r="AI4" s="5">
        <f>AI22*SPHERE!$E$21</f>
        <v>126.44323046565893</v>
      </c>
      <c r="AJ4" s="5">
        <f>AJ22*SPHERE!$E$21</f>
        <v>143.73910004278358</v>
      </c>
      <c r="AK4" s="5">
        <f>AK22*SPHERE!$E$21</f>
        <v>145.91842399846388</v>
      </c>
      <c r="AL4" s="5">
        <f>AL76*SPHERE!$E$26</f>
        <v>149.83680770399241</v>
      </c>
    </row>
    <row r="5" spans="1:38" x14ac:dyDescent="0.25">
      <c r="A5" s="83"/>
      <c r="B5" s="83"/>
      <c r="C5" s="2">
        <v>700</v>
      </c>
      <c r="D5" s="5">
        <f t="shared" si="0"/>
        <v>9599.6591361064238</v>
      </c>
      <c r="E5" s="5">
        <f t="shared" si="0"/>
        <v>9205.0529068873821</v>
      </c>
      <c r="F5" s="5">
        <f t="shared" si="0"/>
        <v>8972.2753430333396</v>
      </c>
      <c r="G5" s="5">
        <f t="shared" si="0"/>
        <v>8859.5583584835458</v>
      </c>
      <c r="H5" s="5">
        <f t="shared" si="0"/>
        <v>9075.0105315937635</v>
      </c>
      <c r="I5" s="5">
        <f t="shared" si="0"/>
        <v>9171.7119901511778</v>
      </c>
      <c r="J5" s="5">
        <f t="shared" si="1"/>
        <v>8993.0749437359009</v>
      </c>
      <c r="K5" s="5">
        <f t="shared" si="1"/>
        <v>9579.0216536570024</v>
      </c>
      <c r="L5" s="5">
        <f t="shared" si="1"/>
        <v>9185.2462429649768</v>
      </c>
      <c r="M5" s="5">
        <f t="shared" si="1"/>
        <v>9461.4449309186457</v>
      </c>
      <c r="N5" s="5">
        <f t="shared" si="1"/>
        <v>9234.8718366155754</v>
      </c>
      <c r="O5" s="5">
        <f t="shared" si="1"/>
        <v>8702.7304978634165</v>
      </c>
      <c r="P5" s="5">
        <f t="shared" si="1"/>
        <v>8304.3090105188658</v>
      </c>
      <c r="Q5" s="5">
        <f t="shared" si="1"/>
        <v>9440.2357425797345</v>
      </c>
      <c r="R5" s="5">
        <f t="shared" si="1"/>
        <v>9583.3654261171287</v>
      </c>
      <c r="S5" s="5">
        <f t="shared" si="1"/>
        <v>9840.7099197104671</v>
      </c>
      <c r="T5" s="14">
        <f>'FUTURE LED TOOL'!E5</f>
        <v>67.942342342342343</v>
      </c>
      <c r="W5" s="5">
        <f>W77*SPHERE!$E$26</f>
        <v>141.29125969393937</v>
      </c>
      <c r="X5" s="5">
        <f>X23*SPHERE!$E$21</f>
        <v>135.48330230514736</v>
      </c>
      <c r="Y5" s="5">
        <f>Y23*SPHERE!$E$21</f>
        <v>132.05719781965374</v>
      </c>
      <c r="Z5" s="5">
        <f>Z23*SPHERE!$E$21</f>
        <v>130.39818842045105</v>
      </c>
      <c r="AA5" s="5">
        <f>AA23*SPHERE!$E$21</f>
        <v>133.56929153056484</v>
      </c>
      <c r="AB5" s="5">
        <f>AB23*SPHERE!$E$21</f>
        <v>134.99257861816866</v>
      </c>
      <c r="AC5" s="5">
        <f>AC23*SPHERE!$E$21</f>
        <v>132.3633338753958</v>
      </c>
      <c r="AD5" s="5">
        <f>AD23*SPHERE!$E$21</f>
        <v>140.98750975335835</v>
      </c>
      <c r="AE5" s="5">
        <f>AE23*SPHERE!$E$21</f>
        <v>135.19178065252896</v>
      </c>
      <c r="AF5" s="5">
        <f>AF23*SPHERE!$E$21</f>
        <v>139.25697296753603</v>
      </c>
      <c r="AG5" s="5">
        <f>AG23*SPHERE!$E$21</f>
        <v>135.92218811185012</v>
      </c>
      <c r="AH5" s="5">
        <f>AH23*SPHERE!$E$21</f>
        <v>128.08993917243546</v>
      </c>
      <c r="AI5" s="5">
        <f>AI23*SPHERE!$E$21</f>
        <v>122.22582743285166</v>
      </c>
      <c r="AJ5" s="5">
        <f>AJ23*SPHERE!$E$21</f>
        <v>138.94480845262947</v>
      </c>
      <c r="AK5" s="5">
        <f>AK23*SPHERE!$E$21</f>
        <v>141.05144296952918</v>
      </c>
      <c r="AL5" s="5">
        <f>AL77*SPHERE!$E$26</f>
        <v>144.83913242387052</v>
      </c>
    </row>
    <row r="6" spans="1:38" x14ac:dyDescent="0.25">
      <c r="A6" s="83"/>
      <c r="B6" s="83"/>
      <c r="C6" s="2">
        <v>1050</v>
      </c>
      <c r="D6" s="5">
        <f t="shared" si="0"/>
        <v>13586.385751002827</v>
      </c>
      <c r="E6" s="5">
        <f t="shared" si="0"/>
        <v>13027.90004084322</v>
      </c>
      <c r="F6" s="5">
        <f t="shared" si="0"/>
        <v>12698.45024144311</v>
      </c>
      <c r="G6" s="5">
        <f t="shared" si="0"/>
        <v>12538.922032048329</v>
      </c>
      <c r="H6" s="5">
        <f t="shared" si="0"/>
        <v>12843.851227269161</v>
      </c>
      <c r="I6" s="5">
        <f t="shared" si="0"/>
        <v>12980.712682453963</v>
      </c>
      <c r="J6" s="5">
        <f t="shared" si="1"/>
        <v>12727.887890697648</v>
      </c>
      <c r="K6" s="5">
        <f t="shared" si="1"/>
        <v>13557.17754751227</v>
      </c>
      <c r="L6" s="5">
        <f t="shared" si="1"/>
        <v>12999.867693790595</v>
      </c>
      <c r="M6" s="5">
        <f t="shared" si="1"/>
        <v>13390.771356645171</v>
      </c>
      <c r="N6" s="5">
        <f t="shared" si="1"/>
        <v>13070.102735358225</v>
      </c>
      <c r="O6" s="5">
        <f t="shared" si="1"/>
        <v>12316.963754084531</v>
      </c>
      <c r="P6" s="5">
        <f t="shared" si="1"/>
        <v>11753.078313799318</v>
      </c>
      <c r="Q6" s="5">
        <f t="shared" si="1"/>
        <v>13360.754018513415</v>
      </c>
      <c r="R6" s="5">
        <f t="shared" si="1"/>
        <v>13563.32528332467</v>
      </c>
      <c r="S6" s="5">
        <f t="shared" si="1"/>
        <v>13927.544628124624</v>
      </c>
      <c r="T6" s="14">
        <f>'FUTURE LED TOOL'!E6</f>
        <v>104.7927927927928</v>
      </c>
      <c r="W6" s="5">
        <f>W78*SPHERE!$E$26</f>
        <v>129.65000157851733</v>
      </c>
      <c r="X6" s="5">
        <f>X24*SPHERE!$E$21</f>
        <v>124.32057294821161</v>
      </c>
      <c r="Y6" s="5">
        <f>Y24*SPHERE!$E$21</f>
        <v>121.17675178818648</v>
      </c>
      <c r="Z6" s="5">
        <f>Z24*SPHERE!$E$21</f>
        <v>119.65443135809529</v>
      </c>
      <c r="AA6" s="5">
        <f>AA24*SPHERE!$E$21</f>
        <v>122.56426119557057</v>
      </c>
      <c r="AB6" s="5">
        <f>AB24*SPHERE!$E$21</f>
        <v>123.87028092781894</v>
      </c>
      <c r="AC6" s="5">
        <f>AC24*SPHERE!$E$21</f>
        <v>121.45766470662301</v>
      </c>
      <c r="AD6" s="5">
        <f>AD24*SPHERE!$E$21</f>
        <v>129.37127817863325</v>
      </c>
      <c r="AE6" s="5">
        <f>AE24*SPHERE!$E$21</f>
        <v>124.0530703241709</v>
      </c>
      <c r="AF6" s="5">
        <f>AF24*SPHERE!$E$21</f>
        <v>127.7833236406133</v>
      </c>
      <c r="AG6" s="5">
        <f>AG24*SPHERE!$E$21</f>
        <v>124.72329811079462</v>
      </c>
      <c r="AH6" s="5">
        <f>AH24*SPHERE!$E$21</f>
        <v>117.53636319664571</v>
      </c>
      <c r="AI6" s="5">
        <f>AI24*SPHERE!$E$21</f>
        <v>112.15540688030643</v>
      </c>
      <c r="AJ6" s="5">
        <f>AJ24*SPHERE!$E$21</f>
        <v>127.49687895933536</v>
      </c>
      <c r="AK6" s="5">
        <f>AK24*SPHERE!$E$21</f>
        <v>129.42994381439462</v>
      </c>
      <c r="AL6" s="5">
        <f>AL78*SPHERE!$E$26</f>
        <v>132.90555826356888</v>
      </c>
    </row>
    <row r="7" spans="1:38" x14ac:dyDescent="0.25">
      <c r="A7" s="83"/>
      <c r="B7" s="83"/>
      <c r="C7" s="2">
        <v>1200</v>
      </c>
      <c r="D7" s="5">
        <f t="shared" si="0"/>
        <v>14820.165304024778</v>
      </c>
      <c r="E7" s="5">
        <f t="shared" si="0"/>
        <v>14210.963512158231</v>
      </c>
      <c r="F7" s="5">
        <f t="shared" si="0"/>
        <v>13851.596379797291</v>
      </c>
      <c r="G7" s="5">
        <f t="shared" si="0"/>
        <v>13677.581415316305</v>
      </c>
      <c r="H7" s="5">
        <f t="shared" si="0"/>
        <v>14010.20122767975</v>
      </c>
      <c r="I7" s="5">
        <f t="shared" si="0"/>
        <v>14159.491070229562</v>
      </c>
      <c r="J7" s="5">
        <f t="shared" si="1"/>
        <v>13883.707261683738</v>
      </c>
      <c r="K7" s="5">
        <f t="shared" si="1"/>
        <v>14788.304703869828</v>
      </c>
      <c r="L7" s="5">
        <f t="shared" si="1"/>
        <v>14180.385547952481</v>
      </c>
      <c r="M7" s="5">
        <f t="shared" si="1"/>
        <v>14606.78716848839</v>
      </c>
      <c r="N7" s="5">
        <f t="shared" si="1"/>
        <v>14256.998632936506</v>
      </c>
      <c r="O7" s="5">
        <f t="shared" si="1"/>
        <v>13435.467108369194</v>
      </c>
      <c r="P7" s="5">
        <f t="shared" si="1"/>
        <v>12820.375236938793</v>
      </c>
      <c r="Q7" s="5">
        <f t="shared" si="1"/>
        <v>14574.043956183627</v>
      </c>
      <c r="R7" s="5">
        <f t="shared" si="1"/>
        <v>14795.010715509343</v>
      </c>
      <c r="S7" s="5">
        <f t="shared" si="1"/>
        <v>15192.304815337224</v>
      </c>
      <c r="T7" s="14">
        <f>'FUTURE LED TOOL'!E7</f>
        <v>120.73513513513514</v>
      </c>
      <c r="W7" s="5">
        <f>W79*SPHERE!$E$26</f>
        <v>122.74939923193875</v>
      </c>
      <c r="X7" s="5">
        <f>X25*SPHERE!$E$21</f>
        <v>117.70362865997818</v>
      </c>
      <c r="Y7" s="5">
        <f>Y25*SPHERE!$E$21</f>
        <v>114.72713692077807</v>
      </c>
      <c r="Z7" s="5">
        <f>Z25*SPHERE!$E$21</f>
        <v>113.28584177263235</v>
      </c>
      <c r="AA7" s="5">
        <f>AA25*SPHERE!$E$21</f>
        <v>116.04079634315696</v>
      </c>
      <c r="AB7" s="5">
        <f>AB25*SPHERE!$E$21</f>
        <v>117.277303366425</v>
      </c>
      <c r="AC7" s="5">
        <f>AC25*SPHERE!$E$21</f>
        <v>114.99309829027092</v>
      </c>
      <c r="AD7" s="5">
        <f>AD25*SPHERE!$E$21</f>
        <v>122.48551084419404</v>
      </c>
      <c r="AE7" s="5">
        <f>AE25*SPHERE!$E$21</f>
        <v>117.4503638239259</v>
      </c>
      <c r="AF7" s="5">
        <f>AF25*SPHERE!$E$21</f>
        <v>120.98207495390187</v>
      </c>
      <c r="AG7" s="5">
        <f>AG25*SPHERE!$E$21</f>
        <v>118.08491883476242</v>
      </c>
      <c r="AH7" s="5">
        <f>AH25*SPHERE!$E$21</f>
        <v>111.28050747888166</v>
      </c>
      <c r="AI7" s="5">
        <f>AI25*SPHERE!$E$21</f>
        <v>106.18595177443036</v>
      </c>
      <c r="AJ7" s="5">
        <f>AJ25*SPHERE!$E$21</f>
        <v>120.71087624883465</v>
      </c>
      <c r="AK7" s="5">
        <f>AK25*SPHERE!$E$21</f>
        <v>122.54105401008364</v>
      </c>
      <c r="AL7" s="5">
        <f>AL79*SPHERE!$E$26</f>
        <v>125.83167938920963</v>
      </c>
    </row>
    <row r="8" spans="1:38" x14ac:dyDescent="0.25">
      <c r="A8" s="82" t="s">
        <v>33</v>
      </c>
      <c r="B8" s="82" t="s">
        <v>37</v>
      </c>
      <c r="C8" s="2">
        <v>350</v>
      </c>
      <c r="D8" s="5">
        <f t="shared" si="0"/>
        <v>7232.7747264865029</v>
      </c>
      <c r="E8" s="5">
        <f t="shared" si="0"/>
        <v>6935.4622989155314</v>
      </c>
      <c r="F8" s="5">
        <f t="shared" si="0"/>
        <v>6760.0781882022557</v>
      </c>
      <c r="G8" s="5">
        <f t="shared" si="0"/>
        <v>6675.1526147481782</v>
      </c>
      <c r="H8" s="5">
        <f t="shared" si="0"/>
        <v>6837.4830694386983</v>
      </c>
      <c r="I8" s="5">
        <f t="shared" si="0"/>
        <v>6910.3418923981308</v>
      </c>
      <c r="J8" s="5">
        <f t="shared" si="1"/>
        <v>6775.7494557076479</v>
      </c>
      <c r="K8" s="5">
        <f t="shared" si="1"/>
        <v>7217.2256054852087</v>
      </c>
      <c r="L8" s="5">
        <f t="shared" si="1"/>
        <v>6920.539150478402</v>
      </c>
      <c r="M8" s="5">
        <f t="shared" si="1"/>
        <v>7128.6385070697524</v>
      </c>
      <c r="N8" s="5">
        <f t="shared" si="1"/>
        <v>6957.9290967727356</v>
      </c>
      <c r="O8" s="5">
        <f t="shared" si="1"/>
        <v>6556.9921081489529</v>
      </c>
      <c r="P8" s="5">
        <f t="shared" si="1"/>
        <v>6256.805109496454</v>
      </c>
      <c r="Q8" s="5">
        <f t="shared" si="1"/>
        <v>7112.6586395336244</v>
      </c>
      <c r="R8" s="5">
        <f t="shared" si="1"/>
        <v>7220.498380822517</v>
      </c>
      <c r="S8" s="5">
        <f t="shared" si="1"/>
        <v>7414.3922183923924</v>
      </c>
      <c r="T8" s="14">
        <f>'FUTURE LED TOOL'!E8</f>
        <v>49.297297297297298</v>
      </c>
      <c r="W8" s="5">
        <f>W80*SPHERE!$E$26</f>
        <v>146.71746978070209</v>
      </c>
      <c r="X8" s="5">
        <f>X26*SPHERE!$E$21</f>
        <v>140.68646110738743</v>
      </c>
      <c r="Y8" s="5">
        <f>Y26*SPHERE!$E$21</f>
        <v>137.12877903699751</v>
      </c>
      <c r="Z8" s="5">
        <f>Z26*SPHERE!$E$21</f>
        <v>135.40605632986984</v>
      </c>
      <c r="AA8" s="5">
        <f>AA26*SPHERE!$E$21</f>
        <v>138.69894384278061</v>
      </c>
      <c r="AB8" s="5">
        <f>AB26*SPHERE!$E$21</f>
        <v>140.17689145763751</v>
      </c>
      <c r="AC8" s="5">
        <f>AC26*SPHERE!$E$21</f>
        <v>137.44667207301697</v>
      </c>
      <c r="AD8" s="5">
        <f>AD26*SPHERE!$E$21</f>
        <v>146.40205449723285</v>
      </c>
      <c r="AE8" s="5">
        <f>AE26*SPHERE!$E$21</f>
        <v>140.38374373229215</v>
      </c>
      <c r="AF8" s="5">
        <f>AF26*SPHERE!$E$21</f>
        <v>144.60505743507721</v>
      </c>
      <c r="AG8" s="5">
        <f>AG26*SPHERE!$E$21</f>
        <v>141.14220207269256</v>
      </c>
      <c r="AH8" s="5">
        <f>AH26*SPHERE!$E$21</f>
        <v>133.00916008854784</v>
      </c>
      <c r="AI8" s="5">
        <f>AI26*SPHERE!$E$21</f>
        <v>126.91984048868903</v>
      </c>
      <c r="AJ8" s="5">
        <f>AJ26*SPHERE!$E$21</f>
        <v>144.2809044203641</v>
      </c>
      <c r="AK8" s="5">
        <f>AK26*SPHERE!$E$21</f>
        <v>146.46844303203571</v>
      </c>
      <c r="AL8" s="5">
        <f>AL80*SPHERE!$E$26</f>
        <v>150.40159653537199</v>
      </c>
    </row>
    <row r="9" spans="1:38" x14ac:dyDescent="0.25">
      <c r="A9" s="83"/>
      <c r="B9" s="83"/>
      <c r="C9" s="2">
        <v>530</v>
      </c>
      <c r="D9" s="5">
        <f t="shared" si="0"/>
        <v>10949.158346097654</v>
      </c>
      <c r="E9" s="5">
        <f t="shared" si="0"/>
        <v>10499.079231118969</v>
      </c>
      <c r="F9" s="5">
        <f t="shared" si="0"/>
        <v>10233.578303438064</v>
      </c>
      <c r="G9" s="5">
        <f t="shared" si="0"/>
        <v>10105.015810266988</v>
      </c>
      <c r="H9" s="5">
        <f t="shared" si="0"/>
        <v>10350.755781441778</v>
      </c>
      <c r="I9" s="5">
        <f t="shared" si="0"/>
        <v>10461.051320797062</v>
      </c>
      <c r="J9" s="5">
        <f t="shared" si="1"/>
        <v>10257.301866785367</v>
      </c>
      <c r="K9" s="5">
        <f t="shared" si="1"/>
        <v>10925.619691235042</v>
      </c>
      <c r="L9" s="5">
        <f t="shared" si="1"/>
        <v>10476.488189445558</v>
      </c>
      <c r="M9" s="5">
        <f t="shared" si="1"/>
        <v>10791.514288446788</v>
      </c>
      <c r="N9" s="5">
        <f t="shared" si="1"/>
        <v>10533.090041156707</v>
      </c>
      <c r="O9" s="5">
        <f t="shared" si="1"/>
        <v>9926.1414299724784</v>
      </c>
      <c r="P9" s="5">
        <f t="shared" si="1"/>
        <v>9471.7107161760541</v>
      </c>
      <c r="Q9" s="5">
        <f t="shared" si="1"/>
        <v>10767.323558523734</v>
      </c>
      <c r="R9" s="5">
        <f t="shared" si="1"/>
        <v>10930.574101783481</v>
      </c>
      <c r="S9" s="5">
        <f t="shared" si="1"/>
        <v>11224.095524773573</v>
      </c>
      <c r="T9" s="14">
        <f>'FUTURE LED TOOL'!E9</f>
        <v>76.032432432432429</v>
      </c>
      <c r="W9" s="5">
        <f>W81*SPHERE!$E$26</f>
        <v>144.00641931096732</v>
      </c>
      <c r="X9" s="5">
        <f>X27*SPHERE!$E$21</f>
        <v>138.08685182404446</v>
      </c>
      <c r="Y9" s="5">
        <f>Y27*SPHERE!$E$21</f>
        <v>134.59490872572457</v>
      </c>
      <c r="Z9" s="5">
        <f>Z27*SPHERE!$E$21</f>
        <v>132.90401854822926</v>
      </c>
      <c r="AA9" s="5">
        <f>AA27*SPHERE!$E$21</f>
        <v>136.13605997204101</v>
      </c>
      <c r="AB9" s="5">
        <f>AB27*SPHERE!$E$21</f>
        <v>137.58669801986753</v>
      </c>
      <c r="AC9" s="5">
        <f>AC27*SPHERE!$E$21</f>
        <v>134.90692772325414</v>
      </c>
      <c r="AD9" s="5">
        <f>AD27*SPHERE!$E$21</f>
        <v>143.69683228199082</v>
      </c>
      <c r="AE9" s="5">
        <f>AE27*SPHERE!$E$21</f>
        <v>137.78972807105276</v>
      </c>
      <c r="AF9" s="5">
        <f>AF27*SPHERE!$E$21</f>
        <v>141.9330401935629</v>
      </c>
      <c r="AG9" s="5">
        <f>AG27*SPHERE!$E$21</f>
        <v>138.53417159206532</v>
      </c>
      <c r="AH9" s="5">
        <f>AH27*SPHERE!$E$21</f>
        <v>130.55141223836972</v>
      </c>
      <c r="AI9" s="5">
        <f>AI27*SPHERE!$E$21</f>
        <v>124.57461129621571</v>
      </c>
      <c r="AJ9" s="5">
        <f>AJ27*SPHERE!$E$21</f>
        <v>141.61487688944197</v>
      </c>
      <c r="AK9" s="5">
        <f>AK27*SPHERE!$E$21</f>
        <v>143.76199408715655</v>
      </c>
      <c r="AL9" s="5">
        <f>AL81*SPHERE!$E$26</f>
        <v>147.62247064432754</v>
      </c>
    </row>
    <row r="10" spans="1:38" x14ac:dyDescent="0.25">
      <c r="A10" s="83"/>
      <c r="B10" s="83"/>
      <c r="C10" s="2">
        <v>700</v>
      </c>
      <c r="D10" s="5">
        <f t="shared" si="0"/>
        <v>14186.688378482404</v>
      </c>
      <c r="E10" s="5">
        <f t="shared" si="0"/>
        <v>13603.526463380365</v>
      </c>
      <c r="F10" s="5">
        <f t="shared" si="0"/>
        <v>13259.520211379318</v>
      </c>
      <c r="G10" s="5">
        <f t="shared" si="0"/>
        <v>13092.943386921497</v>
      </c>
      <c r="H10" s="5">
        <f t="shared" si="0"/>
        <v>13411.345613192754</v>
      </c>
      <c r="I10" s="5">
        <f t="shared" si="0"/>
        <v>13554.254172637211</v>
      </c>
      <c r="J10" s="5">
        <f t="shared" si="1"/>
        <v>13290.25853754074</v>
      </c>
      <c r="K10" s="5">
        <f t="shared" si="1"/>
        <v>14156.18963594631</v>
      </c>
      <c r="L10" s="5">
        <f t="shared" si="1"/>
        <v>13574.255531475339</v>
      </c>
      <c r="M10" s="5">
        <f t="shared" si="1"/>
        <v>13982.430932392086</v>
      </c>
      <c r="N10" s="5">
        <f t="shared" si="1"/>
        <v>13647.593847215136</v>
      </c>
      <c r="O10" s="5">
        <f t="shared" si="1"/>
        <v>12861.178075660222</v>
      </c>
      <c r="P10" s="5">
        <f t="shared" si="1"/>
        <v>12272.37784805744</v>
      </c>
      <c r="Q10" s="5">
        <f t="shared" si="1"/>
        <v>13951.087304305025</v>
      </c>
      <c r="R10" s="5">
        <f t="shared" si="1"/>
        <v>14162.609004113983</v>
      </c>
      <c r="S10" s="5">
        <f t="shared" si="1"/>
        <v>14542.921063611535</v>
      </c>
      <c r="T10" s="14">
        <f>'FUTURE LED TOOL'!E10</f>
        <v>101.91351351351351</v>
      </c>
      <c r="W10" s="5">
        <f>W82*SPHERE!$E$26</f>
        <v>139.20321152112257</v>
      </c>
      <c r="X10" s="5">
        <f>X28*SPHERE!$E$21</f>
        <v>133.48108601492351</v>
      </c>
      <c r="Y10" s="5">
        <f>Y28*SPHERE!$E$21</f>
        <v>130.10561361542241</v>
      </c>
      <c r="Z10" s="5">
        <f>Z28*SPHERE!$E$21</f>
        <v>128.47112159650351</v>
      </c>
      <c r="AA10" s="5">
        <f>AA28*SPHERE!$E$21</f>
        <v>131.595361113857</v>
      </c>
      <c r="AB10" s="5">
        <f>AB28*SPHERE!$E$21</f>
        <v>132.99761440213663</v>
      </c>
      <c r="AC10" s="5">
        <f>AC28*SPHERE!$E$21</f>
        <v>130.40722549300079</v>
      </c>
      <c r="AD10" s="5">
        <f>AD28*SPHERE!$E$21</f>
        <v>138.90395049591956</v>
      </c>
      <c r="AE10" s="5">
        <f>AE28*SPHERE!$E$21</f>
        <v>133.19387256406799</v>
      </c>
      <c r="AF10" s="5">
        <f>AF28*SPHERE!$E$21</f>
        <v>137.19898814535568</v>
      </c>
      <c r="AG10" s="5">
        <f>AG28*SPHERE!$E$21</f>
        <v>133.91348582448288</v>
      </c>
      <c r="AH10" s="5">
        <f>AH28*SPHERE!$E$21</f>
        <v>126.19698440634036</v>
      </c>
      <c r="AI10" s="5">
        <f>AI28*SPHERE!$E$21</f>
        <v>120.41953441660266</v>
      </c>
      <c r="AJ10" s="5">
        <f>AJ28*SPHERE!$E$21</f>
        <v>136.89143689914235</v>
      </c>
      <c r="AK10" s="5">
        <f>AK28*SPHERE!$E$21</f>
        <v>138.96693888623565</v>
      </c>
      <c r="AL10" s="5">
        <f>AL82*SPHERE!$E$26</f>
        <v>142.69865263435526</v>
      </c>
    </row>
    <row r="11" spans="1:38" x14ac:dyDescent="0.25">
      <c r="A11" s="83"/>
      <c r="B11" s="83"/>
      <c r="C11" s="2">
        <v>1050</v>
      </c>
      <c r="D11" s="5">
        <f t="shared" si="0"/>
        <v>20078.402587688914</v>
      </c>
      <c r="E11" s="5">
        <f t="shared" si="0"/>
        <v>19253.054247551558</v>
      </c>
      <c r="F11" s="5">
        <f t="shared" si="0"/>
        <v>18766.182622822329</v>
      </c>
      <c r="G11" s="5">
        <f t="shared" si="0"/>
        <v>18530.426648347286</v>
      </c>
      <c r="H11" s="5">
        <f t="shared" si="0"/>
        <v>18981.060926998758</v>
      </c>
      <c r="I11" s="5">
        <f t="shared" si="0"/>
        <v>19183.319235153653</v>
      </c>
      <c r="J11" s="5">
        <f t="shared" si="1"/>
        <v>18809.686537976817</v>
      </c>
      <c r="K11" s="5">
        <f t="shared" si="1"/>
        <v>20035.237754944243</v>
      </c>
      <c r="L11" s="5">
        <f t="shared" si="1"/>
        <v>19211.627133680679</v>
      </c>
      <c r="M11" s="5">
        <f t="shared" si="1"/>
        <v>19789.317275830304</v>
      </c>
      <c r="N11" s="5">
        <f t="shared" si="1"/>
        <v>19315.422761613147</v>
      </c>
      <c r="O11" s="5">
        <f t="shared" si="1"/>
        <v>18202.409488794878</v>
      </c>
      <c r="P11" s="5">
        <f t="shared" si="1"/>
        <v>17369.081251920175</v>
      </c>
      <c r="Q11" s="5">
        <f t="shared" si="1"/>
        <v>19744.956677606031</v>
      </c>
      <c r="R11" s="5">
        <f t="shared" si="1"/>
        <v>20044.32307880493</v>
      </c>
      <c r="S11" s="5">
        <f t="shared" si="1"/>
        <v>20582.578268164474</v>
      </c>
      <c r="T11" s="14">
        <f>'FUTURE LED TOOL'!E11</f>
        <v>157.18918918918919</v>
      </c>
      <c r="W11" s="5">
        <f>W83*SPHERE!$E$26</f>
        <v>127.7339917029728</v>
      </c>
      <c r="X11" s="5">
        <f>X29*SPHERE!$E$21</f>
        <v>122.48332310168631</v>
      </c>
      <c r="Y11" s="5">
        <f>Y29*SPHERE!$E$21</f>
        <v>119.38596235289309</v>
      </c>
      <c r="Z11" s="5">
        <f>Z29*SPHERE!$E$21</f>
        <v>117.88613926905941</v>
      </c>
      <c r="AA11" s="5">
        <f>AA29*SPHERE!$E$21</f>
        <v>120.75296669514341</v>
      </c>
      <c r="AB11" s="5">
        <f>AB29*SPHERE!$E$21</f>
        <v>122.03968564317144</v>
      </c>
      <c r="AC11" s="5">
        <f>AC29*SPHERE!$E$21</f>
        <v>119.66272384888966</v>
      </c>
      <c r="AD11" s="5">
        <f>AD29*SPHERE!$E$21</f>
        <v>127.45938736811159</v>
      </c>
      <c r="AE11" s="5">
        <f>AE29*SPHERE!$E$21</f>
        <v>122.21977371839496</v>
      </c>
      <c r="AF11" s="5">
        <f>AF29*SPHERE!$E$21</f>
        <v>125.89490013853529</v>
      </c>
      <c r="AG11" s="5">
        <f>AG29*SPHERE!$E$21</f>
        <v>122.88009666088142</v>
      </c>
      <c r="AH11" s="5">
        <f>AH29*SPHERE!$E$21</f>
        <v>115.79937260753275</v>
      </c>
      <c r="AI11" s="5">
        <f>AI29*SPHERE!$E$21</f>
        <v>110.49793781310979</v>
      </c>
      <c r="AJ11" s="5">
        <f>AJ29*SPHERE!$E$21</f>
        <v>125.61268862988706</v>
      </c>
      <c r="AK11" s="5">
        <f>AK29*SPHERE!$E$21</f>
        <v>127.5171860240341</v>
      </c>
      <c r="AL11" s="5">
        <f>AL83*SPHERE!$E$26</f>
        <v>130.94143671287577</v>
      </c>
    </row>
    <row r="12" spans="1:38" x14ac:dyDescent="0.25">
      <c r="A12" s="83"/>
      <c r="B12" s="83"/>
      <c r="C12" s="2">
        <v>1200</v>
      </c>
      <c r="D12" s="5">
        <f t="shared" si="0"/>
        <v>21901.722124174557</v>
      </c>
      <c r="E12" s="5">
        <f t="shared" si="0"/>
        <v>21001.42390959345</v>
      </c>
      <c r="F12" s="5">
        <f t="shared" si="0"/>
        <v>20470.339477532947</v>
      </c>
      <c r="G12" s="5">
        <f t="shared" si="0"/>
        <v>20213.174505393556</v>
      </c>
      <c r="H12" s="5">
        <f t="shared" si="0"/>
        <v>20704.730878344464</v>
      </c>
      <c r="I12" s="5">
        <f t="shared" si="0"/>
        <v>20925.356261423</v>
      </c>
      <c r="J12" s="5">
        <f t="shared" si="1"/>
        <v>20517.793982783849</v>
      </c>
      <c r="K12" s="5">
        <f t="shared" si="1"/>
        <v>21854.63749340369</v>
      </c>
      <c r="L12" s="5">
        <f t="shared" si="1"/>
        <v>20956.234799929778</v>
      </c>
      <c r="M12" s="5">
        <f t="shared" si="1"/>
        <v>21586.384978061658</v>
      </c>
      <c r="N12" s="5">
        <f t="shared" si="1"/>
        <v>21069.456107787941</v>
      </c>
      <c r="O12" s="5">
        <f t="shared" si="1"/>
        <v>19855.370110890439</v>
      </c>
      <c r="P12" s="5">
        <f t="shared" si="1"/>
        <v>18946.367345229744</v>
      </c>
      <c r="Q12" s="5">
        <f t="shared" si="1"/>
        <v>21537.995994360048</v>
      </c>
      <c r="R12" s="5">
        <f t="shared" si="1"/>
        <v>21864.547855432531</v>
      </c>
      <c r="S12" s="5">
        <f t="shared" si="1"/>
        <v>22451.681993109192</v>
      </c>
      <c r="T12" s="14">
        <f>'FUTURE LED TOOL'!E12</f>
        <v>181.10270270270271</v>
      </c>
      <c r="W12" s="5">
        <f>W84*SPHERE!$E$26</f>
        <v>120.93536870141753</v>
      </c>
      <c r="X12" s="5">
        <f>X30*SPHERE!$E$21</f>
        <v>115.9641661674662</v>
      </c>
      <c r="Y12" s="5">
        <f>Y30*SPHERE!$E$21</f>
        <v>113.03166199091436</v>
      </c>
      <c r="Z12" s="5">
        <f>Z30*SPHERE!$E$21</f>
        <v>111.61166677106637</v>
      </c>
      <c r="AA12" s="5">
        <f>AA30*SPHERE!$E$21</f>
        <v>114.32590772724825</v>
      </c>
      <c r="AB12" s="5">
        <f>AB30*SPHERE!$E$21</f>
        <v>115.54414124770938</v>
      </c>
      <c r="AC12" s="5">
        <f>AC30*SPHERE!$E$21</f>
        <v>113.29369289681864</v>
      </c>
      <c r="AD12" s="5">
        <f>AD30*SPHERE!$E$21</f>
        <v>120.67538014206312</v>
      </c>
      <c r="AE12" s="5">
        <f>AE30*SPHERE!$E$21</f>
        <v>115.71464416150336</v>
      </c>
      <c r="AF12" s="5">
        <f>AF30*SPHERE!$E$21</f>
        <v>119.19416251615947</v>
      </c>
      <c r="AG12" s="5">
        <f>AG30*SPHERE!$E$21</f>
        <v>116.33982151208122</v>
      </c>
      <c r="AH12" s="5">
        <f>AH30*SPHERE!$E$21</f>
        <v>109.63596795948934</v>
      </c>
      <c r="AI12" s="5">
        <f>AI30*SPHERE!$E$21</f>
        <v>104.61670125559642</v>
      </c>
      <c r="AJ12" s="5">
        <f>AJ30*SPHERE!$E$21</f>
        <v>118.92697167372876</v>
      </c>
      <c r="AK12" s="5">
        <f>AK30*SPHERE!$E$21</f>
        <v>120.73010247298883</v>
      </c>
      <c r="AL12" s="5">
        <f>AL84*SPHERE!$E$26</f>
        <v>123.97209792040354</v>
      </c>
    </row>
    <row r="13" spans="1:38" x14ac:dyDescent="0.25">
      <c r="A13" s="82" t="s">
        <v>35</v>
      </c>
      <c r="B13" s="82" t="s">
        <v>38</v>
      </c>
      <c r="C13" s="2">
        <v>350</v>
      </c>
      <c r="D13" s="5">
        <f t="shared" si="0"/>
        <v>9354.3886462558767</v>
      </c>
      <c r="E13" s="5">
        <f t="shared" si="0"/>
        <v>8969.8645732640871</v>
      </c>
      <c r="F13" s="5">
        <f t="shared" si="0"/>
        <v>8743.0344567415832</v>
      </c>
      <c r="G13" s="5">
        <f t="shared" si="0"/>
        <v>8633.1973817409762</v>
      </c>
      <c r="H13" s="5">
        <f t="shared" si="0"/>
        <v>8843.1447698073825</v>
      </c>
      <c r="I13" s="5">
        <f t="shared" si="0"/>
        <v>8937.3755141682468</v>
      </c>
      <c r="J13" s="5">
        <f t="shared" si="1"/>
        <v>8763.3026293818893</v>
      </c>
      <c r="K13" s="5">
        <f t="shared" si="1"/>
        <v>9334.2784497608718</v>
      </c>
      <c r="L13" s="5">
        <f t="shared" si="1"/>
        <v>8950.5639679520646</v>
      </c>
      <c r="M13" s="5">
        <f t="shared" si="1"/>
        <v>9219.7058024768794</v>
      </c>
      <c r="N13" s="5">
        <f t="shared" si="1"/>
        <v>8998.9216318260715</v>
      </c>
      <c r="O13" s="5">
        <f t="shared" si="1"/>
        <v>8480.376459872643</v>
      </c>
      <c r="P13" s="5">
        <f t="shared" si="1"/>
        <v>8092.1346082820783</v>
      </c>
      <c r="Q13" s="5">
        <f t="shared" si="1"/>
        <v>9199.0385071301534</v>
      </c>
      <c r="R13" s="5">
        <f t="shared" si="1"/>
        <v>9338.5112391971197</v>
      </c>
      <c r="S13" s="5">
        <f t="shared" si="1"/>
        <v>9589.2806024541587</v>
      </c>
      <c r="T13" s="14">
        <f>'FUTURE LED TOOL'!E13</f>
        <v>65.729729729729726</v>
      </c>
      <c r="W13" s="5">
        <f>W85*SPHERE!$E$26</f>
        <v>142.31594568728102</v>
      </c>
      <c r="X13" s="5">
        <f>X31*SPHERE!$E$21</f>
        <v>136.46586727416582</v>
      </c>
      <c r="Y13" s="5">
        <f>Y31*SPHERE!$E$21</f>
        <v>133.01491566588757</v>
      </c>
      <c r="Z13" s="5">
        <f>Z31*SPHERE!$E$21</f>
        <v>131.34387463997373</v>
      </c>
      <c r="AA13" s="5">
        <f>AA31*SPHERE!$E$21</f>
        <v>134.5379755274972</v>
      </c>
      <c r="AB13" s="5">
        <f>AB31*SPHERE!$E$21</f>
        <v>135.97158471390836</v>
      </c>
      <c r="AC13" s="5">
        <f>AC31*SPHERE!$E$21</f>
        <v>133.32327191082643</v>
      </c>
      <c r="AD13" s="5">
        <f>AD31*SPHERE!$E$21</f>
        <v>142.0099928623159</v>
      </c>
      <c r="AE13" s="5">
        <f>AE31*SPHERE!$E$21</f>
        <v>136.17223142032336</v>
      </c>
      <c r="AF13" s="5">
        <f>AF31*SPHERE!$E$21</f>
        <v>140.26690571202491</v>
      </c>
      <c r="AG13" s="5">
        <f>AG31*SPHERE!$E$21</f>
        <v>136.90793601051178</v>
      </c>
      <c r="AH13" s="5">
        <f>AH31*SPHERE!$E$21</f>
        <v>129.01888528589137</v>
      </c>
      <c r="AI13" s="5">
        <f>AI31*SPHERE!$E$21</f>
        <v>123.11224527402834</v>
      </c>
      <c r="AJ13" s="5">
        <f>AJ31*SPHERE!$E$21</f>
        <v>139.95247728775317</v>
      </c>
      <c r="AK13" s="5">
        <f>AK31*SPHERE!$E$21</f>
        <v>142.07438974107461</v>
      </c>
      <c r="AL13" s="5">
        <f>AL85*SPHERE!$E$26</f>
        <v>145.88954863931082</v>
      </c>
    </row>
    <row r="14" spans="1:38" x14ac:dyDescent="0.25">
      <c r="A14" s="83"/>
      <c r="B14" s="83"/>
      <c r="C14" s="2">
        <v>530</v>
      </c>
      <c r="D14" s="5">
        <f t="shared" si="0"/>
        <v>14160.911460952966</v>
      </c>
      <c r="E14" s="5">
        <f t="shared" si="0"/>
        <v>13578.809138913868</v>
      </c>
      <c r="F14" s="5">
        <f t="shared" si="0"/>
        <v>13235.427939113226</v>
      </c>
      <c r="G14" s="5">
        <f t="shared" si="0"/>
        <v>13069.153781278636</v>
      </c>
      <c r="H14" s="5">
        <f t="shared" si="0"/>
        <v>13386.977477331366</v>
      </c>
      <c r="I14" s="5">
        <f t="shared" si="0"/>
        <v>13529.626374897533</v>
      </c>
      <c r="J14" s="5">
        <f t="shared" si="1"/>
        <v>13266.11041437574</v>
      </c>
      <c r="K14" s="5">
        <f t="shared" si="1"/>
        <v>14130.468133997319</v>
      </c>
      <c r="L14" s="5">
        <f t="shared" si="1"/>
        <v>13549.591391682919</v>
      </c>
      <c r="M14" s="5">
        <f t="shared" si="1"/>
        <v>13957.025146391177</v>
      </c>
      <c r="N14" s="5">
        <f t="shared" si="1"/>
        <v>13622.796453229343</v>
      </c>
      <c r="O14" s="5">
        <f t="shared" si="1"/>
        <v>12837.809582764405</v>
      </c>
      <c r="P14" s="5">
        <f t="shared" si="1"/>
        <v>12250.07919292103</v>
      </c>
      <c r="Q14" s="5">
        <f t="shared" si="1"/>
        <v>13925.738469024025</v>
      </c>
      <c r="R14" s="5">
        <f t="shared" si="1"/>
        <v>14136.875838306631</v>
      </c>
      <c r="S14" s="5">
        <f t="shared" si="1"/>
        <v>14516.496878707154</v>
      </c>
      <c r="T14" s="14">
        <f>'FUTURE LED TOOL'!E14</f>
        <v>101.37657657657657</v>
      </c>
      <c r="W14" s="5">
        <f>W86*SPHERE!$E$26</f>
        <v>139.6862267316383</v>
      </c>
      <c r="X14" s="5">
        <f>X32*SPHERE!$E$21</f>
        <v>133.94424626932314</v>
      </c>
      <c r="Y14" s="5">
        <f>Y32*SPHERE!$E$21</f>
        <v>130.55706146395281</v>
      </c>
      <c r="Z14" s="5">
        <f>Z32*SPHERE!$E$21</f>
        <v>128.91689799178238</v>
      </c>
      <c r="AA14" s="5">
        <f>AA32*SPHERE!$E$21</f>
        <v>132.05197817287979</v>
      </c>
      <c r="AB14" s="5">
        <f>AB32*SPHERE!$E$21</f>
        <v>133.45909707927149</v>
      </c>
      <c r="AC14" s="5">
        <f>AC32*SPHERE!$E$21</f>
        <v>130.85971989155652</v>
      </c>
      <c r="AD14" s="5">
        <f>AD32*SPHERE!$E$21</f>
        <v>139.38592731353108</v>
      </c>
      <c r="AE14" s="5">
        <f>AE32*SPHERE!$E$21</f>
        <v>133.65603622892118</v>
      </c>
      <c r="AF14" s="5">
        <f>AF32*SPHERE!$E$21</f>
        <v>137.67504898775601</v>
      </c>
      <c r="AG14" s="5">
        <f>AG32*SPHERE!$E$21</f>
        <v>134.37814644430338</v>
      </c>
      <c r="AH14" s="5">
        <f>AH32*SPHERE!$E$21</f>
        <v>126.63486987121864</v>
      </c>
      <c r="AI14" s="5">
        <f>AI32*SPHERE!$E$21</f>
        <v>120.83737295732924</v>
      </c>
      <c r="AJ14" s="5">
        <f>AJ32*SPHERE!$E$21</f>
        <v>137.36643058275868</v>
      </c>
      <c r="AK14" s="5">
        <f>AK32*SPHERE!$E$21</f>
        <v>139.44913426454181</v>
      </c>
      <c r="AL14" s="5">
        <f>AL86*SPHERE!$E$26</f>
        <v>143.19379652499771</v>
      </c>
    </row>
    <row r="15" spans="1:38" x14ac:dyDescent="0.25">
      <c r="A15" s="83"/>
      <c r="B15" s="83"/>
      <c r="C15" s="2">
        <v>700</v>
      </c>
      <c r="D15" s="5">
        <f t="shared" si="0"/>
        <v>18348.116969503906</v>
      </c>
      <c r="E15" s="5">
        <f t="shared" si="0"/>
        <v>17593.894225971941</v>
      </c>
      <c r="F15" s="5">
        <f t="shared" si="0"/>
        <v>17148.979473383923</v>
      </c>
      <c r="G15" s="5">
        <f t="shared" si="0"/>
        <v>16933.540113751806</v>
      </c>
      <c r="H15" s="5">
        <f t="shared" si="0"/>
        <v>17345.340326395963</v>
      </c>
      <c r="I15" s="5">
        <f t="shared" si="0"/>
        <v>17530.168729944122</v>
      </c>
      <c r="J15" s="5">
        <f t="shared" si="1"/>
        <v>17188.734375219356</v>
      </c>
      <c r="K15" s="5">
        <f t="shared" si="1"/>
        <v>18308.671929157226</v>
      </c>
      <c r="L15" s="5">
        <f t="shared" si="1"/>
        <v>17556.037154041438</v>
      </c>
      <c r="M15" s="5">
        <f t="shared" si="1"/>
        <v>18083.944005893769</v>
      </c>
      <c r="N15" s="5">
        <f t="shared" si="1"/>
        <v>17650.888042398237</v>
      </c>
      <c r="O15" s="5">
        <f t="shared" si="1"/>
        <v>16633.790311187222</v>
      </c>
      <c r="P15" s="5">
        <f t="shared" si="1"/>
        <v>15872.275350154287</v>
      </c>
      <c r="Q15" s="5">
        <f t="shared" si="1"/>
        <v>18043.406246901166</v>
      </c>
      <c r="R15" s="5">
        <f t="shared" si="1"/>
        <v>18316.974311987418</v>
      </c>
      <c r="S15" s="5">
        <f t="shared" si="1"/>
        <v>18808.844575604249</v>
      </c>
      <c r="T15" s="14">
        <f>'FUTURE LED TOOL'!E15</f>
        <v>135.88468468468469</v>
      </c>
      <c r="W15" s="5">
        <f>W87*SPHERE!$E$26</f>
        <v>135.02711517548886</v>
      </c>
      <c r="X15" s="5">
        <f>X33*SPHERE!$E$21</f>
        <v>129.47665343447579</v>
      </c>
      <c r="Y15" s="5">
        <f>Y33*SPHERE!$E$21</f>
        <v>126.20244520695975</v>
      </c>
      <c r="Z15" s="5">
        <f>Z33*SPHERE!$E$21</f>
        <v>124.61698794860843</v>
      </c>
      <c r="AA15" s="5">
        <f>AA33*SPHERE!$E$21</f>
        <v>127.64750028044128</v>
      </c>
      <c r="AB15" s="5">
        <f>AB33*SPHERE!$E$21</f>
        <v>129.00768597007249</v>
      </c>
      <c r="AC15" s="5">
        <f>AC33*SPHERE!$E$21</f>
        <v>126.49500872821076</v>
      </c>
      <c r="AD15" s="5">
        <f>AD33*SPHERE!$E$21</f>
        <v>134.73683198104197</v>
      </c>
      <c r="AE15" s="5">
        <f>AE33*SPHERE!$E$21</f>
        <v>129.19805638714593</v>
      </c>
      <c r="AF15" s="5">
        <f>AF33*SPHERE!$E$21</f>
        <v>133.08301850099502</v>
      </c>
      <c r="AG15" s="5">
        <f>AG33*SPHERE!$E$21</f>
        <v>129.89608124974836</v>
      </c>
      <c r="AH15" s="5">
        <f>AH33*SPHERE!$E$21</f>
        <v>122.41107487415016</v>
      </c>
      <c r="AI15" s="5">
        <f>AI33*SPHERE!$E$21</f>
        <v>116.80694838410456</v>
      </c>
      <c r="AJ15" s="5">
        <f>AJ33*SPHERE!$E$21</f>
        <v>132.78469379216807</v>
      </c>
      <c r="AK15" s="5">
        <f>AK33*SPHERE!$E$21</f>
        <v>134.79793071964858</v>
      </c>
      <c r="AL15" s="5">
        <f>AL87*SPHERE!$E$26</f>
        <v>138.41769305532458</v>
      </c>
    </row>
    <row r="16" spans="1:38" x14ac:dyDescent="0.25">
      <c r="A16" s="83"/>
      <c r="B16" s="83"/>
      <c r="C16" s="2">
        <v>1050</v>
      </c>
      <c r="D16" s="5">
        <f t="shared" si="0"/>
        <v>25968.067346744323</v>
      </c>
      <c r="E16" s="5">
        <f t="shared" si="0"/>
        <v>24900.616826833346</v>
      </c>
      <c r="F16" s="5">
        <f t="shared" si="0"/>
        <v>24270.92952551688</v>
      </c>
      <c r="G16" s="5">
        <f t="shared" si="0"/>
        <v>23966.018465195819</v>
      </c>
      <c r="H16" s="5">
        <f t="shared" si="0"/>
        <v>24548.838798918394</v>
      </c>
      <c r="I16" s="5">
        <f t="shared" si="0"/>
        <v>24810.426210798723</v>
      </c>
      <c r="J16" s="5">
        <f t="shared" si="1"/>
        <v>24327.194589116687</v>
      </c>
      <c r="K16" s="5">
        <f t="shared" si="1"/>
        <v>25912.240829727889</v>
      </c>
      <c r="L16" s="5">
        <f t="shared" si="1"/>
        <v>24847.037759560353</v>
      </c>
      <c r="M16" s="5">
        <f t="shared" si="1"/>
        <v>25594.183676740522</v>
      </c>
      <c r="N16" s="5">
        <f t="shared" si="1"/>
        <v>24981.280105019672</v>
      </c>
      <c r="O16" s="5">
        <f t="shared" si="1"/>
        <v>23541.782938841374</v>
      </c>
      <c r="P16" s="5">
        <f t="shared" si="1"/>
        <v>22464.011752483431</v>
      </c>
      <c r="Q16" s="5">
        <f t="shared" si="1"/>
        <v>25536.810636370465</v>
      </c>
      <c r="R16" s="5">
        <f t="shared" si="1"/>
        <v>25923.991181921039</v>
      </c>
      <c r="S16" s="5">
        <f t="shared" si="1"/>
        <v>26620.134560159386</v>
      </c>
      <c r="T16" s="14">
        <f>'FUTURE LED TOOL'!E16</f>
        <v>209.58558558558559</v>
      </c>
      <c r="W16" s="5">
        <f>W88*SPHERE!$E$26</f>
        <v>123.9019719518836</v>
      </c>
      <c r="X16" s="5">
        <f>X34*SPHERE!$E$21</f>
        <v>118.80882340863572</v>
      </c>
      <c r="Y16" s="5">
        <f>Y34*SPHERE!$E$21</f>
        <v>115.80438348230629</v>
      </c>
      <c r="Z16" s="5">
        <f>Z34*SPHERE!$E$21</f>
        <v>114.34955509098761</v>
      </c>
      <c r="AA16" s="5">
        <f>AA34*SPHERE!$E$21</f>
        <v>117.13037769428911</v>
      </c>
      <c r="AB16" s="5">
        <f>AB34*SPHERE!$E$21</f>
        <v>118.37849507387629</v>
      </c>
      <c r="AC16" s="5">
        <f>AC34*SPHERE!$E$21</f>
        <v>116.07284213342298</v>
      </c>
      <c r="AD16" s="5">
        <f>AD34*SPHERE!$E$21</f>
        <v>123.63560574706824</v>
      </c>
      <c r="AE16" s="5">
        <f>AE34*SPHERE!$E$21</f>
        <v>118.55318050684316</v>
      </c>
      <c r="AF16" s="5">
        <f>AF34*SPHERE!$E$21</f>
        <v>122.11805313437921</v>
      </c>
      <c r="AG16" s="5">
        <f>AG34*SPHERE!$E$21</f>
        <v>119.193693761055</v>
      </c>
      <c r="AH16" s="5">
        <f>AH34*SPHERE!$E$21</f>
        <v>112.32539142930676</v>
      </c>
      <c r="AI16" s="5">
        <f>AI34*SPHERE!$E$21</f>
        <v>107.1829996787165</v>
      </c>
      <c r="AJ16" s="5">
        <f>AJ34*SPHERE!$E$21</f>
        <v>121.84430797099044</v>
      </c>
      <c r="AK16" s="5">
        <f>AK34*SPHERE!$E$21</f>
        <v>123.69167044331307</v>
      </c>
      <c r="AL16" s="5">
        <f>AL88*SPHERE!$E$26</f>
        <v>127.0131936114895</v>
      </c>
    </row>
    <row r="17" spans="1:38" x14ac:dyDescent="0.25">
      <c r="A17" s="83"/>
      <c r="B17" s="83"/>
      <c r="C17" s="2">
        <v>1200</v>
      </c>
      <c r="D17" s="5">
        <f t="shared" si="0"/>
        <v>28326.227280599087</v>
      </c>
      <c r="E17" s="5">
        <f t="shared" si="0"/>
        <v>27161.841589740856</v>
      </c>
      <c r="F17" s="5">
        <f t="shared" si="0"/>
        <v>26474.97239094261</v>
      </c>
      <c r="G17" s="5">
        <f t="shared" si="0"/>
        <v>26142.372360308997</v>
      </c>
      <c r="H17" s="5">
        <f t="shared" si="0"/>
        <v>26778.118602658837</v>
      </c>
      <c r="I17" s="5">
        <f t="shared" si="0"/>
        <v>27063.460764773743</v>
      </c>
      <c r="J17" s="5">
        <f t="shared" si="1"/>
        <v>26536.346884400442</v>
      </c>
      <c r="K17" s="5">
        <f t="shared" si="1"/>
        <v>28265.331158135439</v>
      </c>
      <c r="L17" s="5">
        <f t="shared" si="1"/>
        <v>27103.39700790917</v>
      </c>
      <c r="M17" s="5">
        <f t="shared" si="1"/>
        <v>27918.391238293083</v>
      </c>
      <c r="N17" s="5">
        <f t="shared" si="1"/>
        <v>27249.829899405733</v>
      </c>
      <c r="O17" s="5">
        <f t="shared" si="1"/>
        <v>25679.612010084966</v>
      </c>
      <c r="P17" s="5">
        <f t="shared" si="1"/>
        <v>24503.968433163805</v>
      </c>
      <c r="Q17" s="5">
        <f t="shared" si="1"/>
        <v>27855.808152705657</v>
      </c>
      <c r="R17" s="5">
        <f t="shared" si="1"/>
        <v>28278.148559692734</v>
      </c>
      <c r="S17" s="5">
        <f t="shared" si="1"/>
        <v>29037.508711087892</v>
      </c>
      <c r="T17" s="14">
        <f>'FUTURE LED TOOL'!E17</f>
        <v>241.47027027027028</v>
      </c>
      <c r="W17" s="5">
        <f>W89*SPHERE!$E$26</f>
        <v>117.30730764037497</v>
      </c>
      <c r="X17" s="5">
        <f>X35*SPHERE!$E$21</f>
        <v>112.48524118244221</v>
      </c>
      <c r="Y17" s="5">
        <f>Y35*SPHERE!$E$21</f>
        <v>109.64071213118693</v>
      </c>
      <c r="Z17" s="5">
        <f>Z35*SPHERE!$E$21</f>
        <v>108.26331676793437</v>
      </c>
      <c r="AA17" s="5">
        <f>AA35*SPHERE!$E$21</f>
        <v>110.8961304954308</v>
      </c>
      <c r="AB17" s="5">
        <f>AB35*SPHERE!$E$21</f>
        <v>112.07781701027808</v>
      </c>
      <c r="AC17" s="5">
        <f>AC35*SPHERE!$E$21</f>
        <v>109.89488210991408</v>
      </c>
      <c r="AD17" s="5">
        <f>AD35*SPHERE!$E$21</f>
        <v>117.05511873780122</v>
      </c>
      <c r="AE17" s="5">
        <f>AE35*SPHERE!$E$21</f>
        <v>112.24320483665824</v>
      </c>
      <c r="AF17" s="5">
        <f>AF35*SPHERE!$E$21</f>
        <v>115.6183376406747</v>
      </c>
      <c r="AG17" s="5">
        <f>AG35*SPHERE!$E$21</f>
        <v>112.84962686671876</v>
      </c>
      <c r="AH17" s="5">
        <f>AH35*SPHERE!$E$21</f>
        <v>106.34688892070466</v>
      </c>
      <c r="AI17" s="5">
        <f>AI35*SPHERE!$E$21</f>
        <v>101.47820021792855</v>
      </c>
      <c r="AJ17" s="5">
        <f>AJ35*SPHERE!$E$21</f>
        <v>115.35916252351689</v>
      </c>
      <c r="AK17" s="5">
        <f>AK35*SPHERE!$E$21</f>
        <v>117.10819939879916</v>
      </c>
      <c r="AL17" s="5">
        <f>AL89*SPHERE!$E$26</f>
        <v>120.25293498279146</v>
      </c>
    </row>
    <row r="19" spans="1:38" x14ac:dyDescent="0.25">
      <c r="A19" s="74" t="s">
        <v>41</v>
      </c>
      <c r="B19" s="74"/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W19" s="74" t="s">
        <v>50</v>
      </c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57"/>
    </row>
    <row r="20" spans="1:38" x14ac:dyDescent="0.25">
      <c r="A20" s="2" t="s">
        <v>16</v>
      </c>
      <c r="B20" s="2" t="s">
        <v>1</v>
      </c>
      <c r="C20" s="2" t="s">
        <v>2</v>
      </c>
      <c r="D20" s="2" t="s">
        <v>116</v>
      </c>
      <c r="E20" s="2" t="s">
        <v>10</v>
      </c>
      <c r="F20" s="2" t="s">
        <v>11</v>
      </c>
      <c r="G20" s="2" t="s">
        <v>59</v>
      </c>
      <c r="H20" s="2" t="s">
        <v>60</v>
      </c>
      <c r="I20" s="2" t="s">
        <v>143</v>
      </c>
      <c r="J20" s="2" t="s">
        <v>62</v>
      </c>
      <c r="K20" s="2" t="s">
        <v>12</v>
      </c>
      <c r="L20" s="2" t="s">
        <v>144</v>
      </c>
      <c r="M20" s="2" t="s">
        <v>13</v>
      </c>
      <c r="N20" s="2" t="s">
        <v>145</v>
      </c>
      <c r="O20" s="2" t="s">
        <v>14</v>
      </c>
      <c r="P20" s="2" t="s">
        <v>15</v>
      </c>
      <c r="Q20" s="2" t="s">
        <v>18</v>
      </c>
      <c r="R20" s="2" t="s">
        <v>19</v>
      </c>
      <c r="S20" s="6" t="s">
        <v>117</v>
      </c>
      <c r="T20" s="6" t="s">
        <v>3</v>
      </c>
      <c r="W20" s="2" t="s">
        <v>116</v>
      </c>
      <c r="X20" s="2" t="s">
        <v>10</v>
      </c>
      <c r="Y20" s="2" t="s">
        <v>11</v>
      </c>
      <c r="Z20" s="2" t="s">
        <v>59</v>
      </c>
      <c r="AA20" s="2" t="s">
        <v>60</v>
      </c>
      <c r="AB20" s="2" t="s">
        <v>143</v>
      </c>
      <c r="AC20" s="2" t="s">
        <v>62</v>
      </c>
      <c r="AD20" s="2" t="s">
        <v>12</v>
      </c>
      <c r="AE20" s="2" t="s">
        <v>144</v>
      </c>
      <c r="AF20" s="2" t="s">
        <v>13</v>
      </c>
      <c r="AG20" s="2" t="s">
        <v>145</v>
      </c>
      <c r="AH20" s="2" t="s">
        <v>14</v>
      </c>
      <c r="AI20" s="2" t="s">
        <v>15</v>
      </c>
      <c r="AJ20" s="2" t="s">
        <v>18</v>
      </c>
      <c r="AK20" s="2" t="s">
        <v>19</v>
      </c>
      <c r="AL20" s="6" t="s">
        <v>117</v>
      </c>
    </row>
    <row r="21" spans="1:38" x14ac:dyDescent="0.25">
      <c r="A21" s="82" t="s">
        <v>34</v>
      </c>
      <c r="B21" s="82" t="s">
        <v>36</v>
      </c>
      <c r="C21" s="2">
        <v>350</v>
      </c>
      <c r="D21" s="5">
        <f>D75*SPHERE!$E$19</f>
        <v>5097.606851222502</v>
      </c>
      <c r="E21" s="5">
        <f>E75*SPHERE!$E$19</f>
        <v>5101.0827778255543</v>
      </c>
      <c r="F21" s="5">
        <f>F75*SPHERE!$E$19</f>
        <v>4972.0864934965857</v>
      </c>
      <c r="G21" s="5">
        <f>G75*SPHERE!$E$19</f>
        <v>4909.6231188184056</v>
      </c>
      <c r="H21" s="5">
        <f>H75*SPHERE!$E$19</f>
        <v>5029.0183445509265</v>
      </c>
      <c r="I21" s="5">
        <f>T21*AB21</f>
        <v>5082.6065368000709</v>
      </c>
      <c r="J21" s="5">
        <f>J75*SPHERE!$E$19</f>
        <v>4983.6128243067096</v>
      </c>
      <c r="K21" s="5">
        <f>K75*SPHERE!$E$19</f>
        <v>5308.3217315706424</v>
      </c>
      <c r="L21" s="5">
        <f>T21*AE21</f>
        <v>5090.1066940112878</v>
      </c>
      <c r="M21" s="5">
        <f>M75*SPHERE!$E$19</f>
        <v>5243.1652787505782</v>
      </c>
      <c r="N21" s="5">
        <f>T21*AG21</f>
        <v>5117.6072704524095</v>
      </c>
      <c r="O21" s="5">
        <f>O75*SPHERE!$E$19</f>
        <v>4822.7152099791201</v>
      </c>
      <c r="P21" s="5">
        <f>P75*SPHERE!$E$19</f>
        <v>4601.9254972021017</v>
      </c>
      <c r="Q21" s="5">
        <f>Q75*SPHERE!$E$19</f>
        <v>5231.4119703816141</v>
      </c>
      <c r="R21" s="5">
        <f>R75*SPHERE!$E$19</f>
        <v>5310.7288815469956</v>
      </c>
      <c r="S21" s="5">
        <f>S75*SPHERE!$E$19</f>
        <v>5225.6095342939043</v>
      </c>
      <c r="T21" s="14">
        <f>'FUTURE LED TOOL'!E3</f>
        <v>32.864864864864863</v>
      </c>
      <c r="W21" s="5">
        <f>W75*SPHERE!$E$19</f>
        <v>155.10810320331629</v>
      </c>
      <c r="X21" s="5">
        <f>X75*SPHERE!$E$19</f>
        <v>155.21386741738939</v>
      </c>
      <c r="Y21" s="5">
        <f>Y75*SPHERE!$E$19</f>
        <v>151.28881600277441</v>
      </c>
      <c r="Z21" s="5">
        <f>Z75*SPHERE!$E$19</f>
        <v>149.38820345088899</v>
      </c>
      <c r="AA21" s="5">
        <f>AA75*SPHERE!$E$19</f>
        <v>153.0211173917634</v>
      </c>
      <c r="AB21" s="5">
        <f>AB75*SPHERE!$E$19</f>
        <v>154.65167916250218</v>
      </c>
      <c r="AC21" s="5">
        <f>AC75*SPHERE!$E$19</f>
        <v>151.63953495012194</v>
      </c>
      <c r="AD21" s="5">
        <f>AD75*SPHERE!$E$19</f>
        <v>161.51965795075145</v>
      </c>
      <c r="AE21" s="5">
        <f>AE75*SPHERE!$E$19</f>
        <v>154.87989118290926</v>
      </c>
      <c r="AF21" s="5">
        <f>AF75*SPHERE!$E$19</f>
        <v>159.53710140935146</v>
      </c>
      <c r="AG21" s="5">
        <f>AG75*SPHERE!$E$19</f>
        <v>155.71666859106838</v>
      </c>
      <c r="AH21" s="5">
        <f>AH75*SPHERE!$E$19</f>
        <v>146.74380161943046</v>
      </c>
      <c r="AI21" s="5">
        <f>AI75*SPHERE!$E$19</f>
        <v>140.02569358262974</v>
      </c>
      <c r="AJ21" s="5">
        <f>AJ75*SPHERE!$E$19</f>
        <v>159.17947607246688</v>
      </c>
      <c r="AK21" s="5">
        <f>AK75*SPHERE!$E$19</f>
        <v>161.59290182338722</v>
      </c>
      <c r="AL21" s="5">
        <f>AL75*SPHERE!$E$19</f>
        <v>159.00292168492967</v>
      </c>
    </row>
    <row r="22" spans="1:38" x14ac:dyDescent="0.25">
      <c r="A22" s="83"/>
      <c r="B22" s="83"/>
      <c r="C22" s="2">
        <v>530</v>
      </c>
      <c r="D22" s="5">
        <f>D76*SPHERE!$E$19</f>
        <v>7716.8869086706236</v>
      </c>
      <c r="E22" s="5">
        <f>E76*SPHERE!$E$19</f>
        <v>7722.1488547722838</v>
      </c>
      <c r="F22" s="5">
        <f>F76*SPHERE!$E$19</f>
        <v>7526.8709985432124</v>
      </c>
      <c r="G22" s="5">
        <f>G76*SPHERE!$E$19</f>
        <v>7432.3123532036161</v>
      </c>
      <c r="H22" s="5">
        <f>H76*SPHERE!$E$19</f>
        <v>7613.0558827271043</v>
      </c>
      <c r="I22" s="5">
        <f t="shared" ref="I22:I35" si="2">T22*AB22</f>
        <v>7694.1790511659528</v>
      </c>
      <c r="J22" s="5">
        <f>J76*SPHERE!$E$19</f>
        <v>7544.3198512950312</v>
      </c>
      <c r="K22" s="5">
        <f>K76*SPHERE!$E$19</f>
        <v>8035.8724540605535</v>
      </c>
      <c r="L22" s="5">
        <f t="shared" ref="L22:L35" si="3">T22*AE22</f>
        <v>7705.5329799182873</v>
      </c>
      <c r="M22" s="5">
        <f>M76*SPHERE!$E$19</f>
        <v>7937.2369585315118</v>
      </c>
      <c r="N22" s="5">
        <f t="shared" ref="N22:N35" si="4">T22*AG22</f>
        <v>7747.1640520101855</v>
      </c>
      <c r="O22" s="5">
        <f>O76*SPHERE!$E$19</f>
        <v>7300.7489503058441</v>
      </c>
      <c r="P22" s="5">
        <f>P76*SPHERE!$E$19</f>
        <v>6966.5118673323868</v>
      </c>
      <c r="Q22" s="5">
        <f>Q76*SPHERE!$E$19</f>
        <v>7919.4445013779623</v>
      </c>
      <c r="R22" s="5">
        <f>R76*SPHERE!$E$19</f>
        <v>8039.516458920456</v>
      </c>
      <c r="S22" s="5">
        <f>S76*SPHERE!$E$19</f>
        <v>7910.6606260438148</v>
      </c>
      <c r="T22" s="14">
        <f>'FUTURE LED TOOL'!E4</f>
        <v>50.688288288288284</v>
      </c>
      <c r="W22" s="5">
        <f>W76*SPHERE!$E$19</f>
        <v>152.24201031964299</v>
      </c>
      <c r="X22" s="5">
        <f>X76*SPHERE!$E$19</f>
        <v>152.34582021891859</v>
      </c>
      <c r="Y22" s="5">
        <f>Y76*SPHERE!$E$19</f>
        <v>148.49329603979393</v>
      </c>
      <c r="Z22" s="5">
        <f>Z76*SPHERE!$E$19</f>
        <v>146.62780307223119</v>
      </c>
      <c r="AA22" s="5">
        <f>AA76*SPHERE!$E$19</f>
        <v>150.19358790393656</v>
      </c>
      <c r="AB22" s="5">
        <f>AB76*SPHERE!$E$19</f>
        <v>151.79402009800597</v>
      </c>
      <c r="AC22" s="5">
        <f>AC76*SPHERE!$E$19</f>
        <v>148.83753439032927</v>
      </c>
      <c r="AD22" s="5">
        <f>AD76*SPHERE!$E$19</f>
        <v>158.53509213719636</v>
      </c>
      <c r="AE22" s="5">
        <f>AE76*SPHERE!$E$19</f>
        <v>152.01801520882447</v>
      </c>
      <c r="AF22" s="5">
        <f>AF76*SPHERE!$E$19</f>
        <v>156.58916934398513</v>
      </c>
      <c r="AG22" s="5">
        <f>AG76*SPHERE!$E$19</f>
        <v>152.83933061515901</v>
      </c>
      <c r="AH22" s="5">
        <f>AH76*SPHERE!$E$19</f>
        <v>144.03226458907093</v>
      </c>
      <c r="AI22" s="5">
        <f>AI76*SPHERE!$E$19</f>
        <v>137.43829398441187</v>
      </c>
      <c r="AJ22" s="5">
        <f>AJ76*SPHERE!$E$19</f>
        <v>156.23815222041694</v>
      </c>
      <c r="AK22" s="5">
        <f>AK76*SPHERE!$E$19</f>
        <v>158.60698260702594</v>
      </c>
      <c r="AL22" s="5">
        <f>AL76*SPHERE!$E$19</f>
        <v>156.06486021094545</v>
      </c>
    </row>
    <row r="23" spans="1:38" x14ac:dyDescent="0.25">
      <c r="A23" s="83"/>
      <c r="B23" s="83"/>
      <c r="C23" s="2">
        <v>700</v>
      </c>
      <c r="D23" s="5">
        <f>D77*SPHERE!$E$19</f>
        <v>9998.6744519334534</v>
      </c>
      <c r="E23" s="5">
        <f>E77*SPHERE!$E$19</f>
        <v>10005.492290094979</v>
      </c>
      <c r="F23" s="5">
        <f>F77*SPHERE!$E$19</f>
        <v>9752.4731989492811</v>
      </c>
      <c r="G23" s="5">
        <f>G77*SPHERE!$E$19</f>
        <v>9629.9547374821141</v>
      </c>
      <c r="H23" s="5">
        <f>H77*SPHERE!$E$19</f>
        <v>9864.1418821671341</v>
      </c>
      <c r="I23" s="5">
        <f t="shared" si="2"/>
        <v>9969.2521632078024</v>
      </c>
      <c r="J23" s="5">
        <f>J77*SPHERE!$E$19</f>
        <v>9775.081460582498</v>
      </c>
      <c r="K23" s="5">
        <f>K77*SPHERE!$E$19</f>
        <v>10411.980058322828</v>
      </c>
      <c r="L23" s="5">
        <f t="shared" si="3"/>
        <v>9983.9633075706279</v>
      </c>
      <c r="M23" s="5">
        <f>M77*SPHERE!$E$19</f>
        <v>10284.179272737656</v>
      </c>
      <c r="N23" s="5">
        <f t="shared" si="4"/>
        <v>10037.90417023432</v>
      </c>
      <c r="O23" s="5">
        <f>O77*SPHERE!$E$19</f>
        <v>9459.4896715906689</v>
      </c>
      <c r="P23" s="5">
        <f>P77*SPHERE!$E$19</f>
        <v>9026.4228375205075</v>
      </c>
      <c r="Q23" s="5">
        <f>Q77*SPHERE!$E$19</f>
        <v>10261.125807151884</v>
      </c>
      <c r="R23" s="5">
        <f>R77*SPHERE!$E$19</f>
        <v>10416.701550127313</v>
      </c>
      <c r="S23" s="5">
        <f>S77*SPHERE!$E$19</f>
        <v>10249.744649058999</v>
      </c>
      <c r="T23" s="14">
        <f>'FUTURE LED TOOL'!E5</f>
        <v>67.942342342342343</v>
      </c>
      <c r="W23" s="5">
        <f>W77*SPHERE!$E$19</f>
        <v>147.16411161618399</v>
      </c>
      <c r="X23" s="5">
        <f>X77*SPHERE!$E$19</f>
        <v>147.26445902733408</v>
      </c>
      <c r="Y23" s="5">
        <f>Y77*SPHERE!$E$19</f>
        <v>143.54043241266709</v>
      </c>
      <c r="Z23" s="5">
        <f>Z77*SPHERE!$E$19</f>
        <v>141.73716132657722</v>
      </c>
      <c r="AA23" s="5">
        <f>AA77*SPHERE!$E$19</f>
        <v>145.18401253322264</v>
      </c>
      <c r="AB23" s="5">
        <f>AB77*SPHERE!$E$19</f>
        <v>146.73106371540072</v>
      </c>
      <c r="AC23" s="5">
        <f>AC77*SPHERE!$E$19</f>
        <v>143.87318899499542</v>
      </c>
      <c r="AD23" s="5">
        <f>AD77*SPHERE!$E$19</f>
        <v>153.2472932101721</v>
      </c>
      <c r="AE23" s="5">
        <f>AE77*SPHERE!$E$19</f>
        <v>146.94758766579235</v>
      </c>
      <c r="AF23" s="5">
        <f>AF77*SPHERE!$E$19</f>
        <v>151.36627496471306</v>
      </c>
      <c r="AG23" s="5">
        <f>AG77*SPHERE!$E$19</f>
        <v>147.74150881722838</v>
      </c>
      <c r="AH23" s="5">
        <f>AH77*SPHERE!$E$19</f>
        <v>139.22819475264723</v>
      </c>
      <c r="AI23" s="5">
        <f>AI77*SPHERE!$E$19</f>
        <v>132.85416025309962</v>
      </c>
      <c r="AJ23" s="5">
        <f>AJ77*SPHERE!$E$19</f>
        <v>151.02696570937985</v>
      </c>
      <c r="AK23" s="5">
        <f>AK77*SPHERE!$E$19</f>
        <v>153.31678583644475</v>
      </c>
      <c r="AL23" s="5">
        <f>AL77*SPHERE!$E$19</f>
        <v>150.85945370286794</v>
      </c>
    </row>
    <row r="24" spans="1:38" x14ac:dyDescent="0.25">
      <c r="A24" s="83"/>
      <c r="B24" s="83"/>
      <c r="C24" s="2">
        <v>1050</v>
      </c>
      <c r="D24" s="5">
        <f>D78*SPHERE!$E$19</f>
        <v>14151.111636007845</v>
      </c>
      <c r="E24" s="5">
        <f>E78*SPHERE!$E$19</f>
        <v>14160.760913960023</v>
      </c>
      <c r="F24" s="5">
        <f>F78*SPHERE!$E$19</f>
        <v>13802.663305916423</v>
      </c>
      <c r="G24" s="5">
        <f>G78*SPHERE!$E$19</f>
        <v>13629.263078313399</v>
      </c>
      <c r="H24" s="5">
        <f>H78*SPHERE!$E$19</f>
        <v>13960.707855727349</v>
      </c>
      <c r="I24" s="5">
        <f t="shared" si="2"/>
        <v>14109.470307015177</v>
      </c>
      <c r="J24" s="5">
        <f>J78*SPHERE!$E$19</f>
        <v>13834.660750758312</v>
      </c>
      <c r="K24" s="5">
        <f>K78*SPHERE!$E$19</f>
        <v>14736.062551643772</v>
      </c>
      <c r="L24" s="5">
        <f t="shared" si="3"/>
        <v>14130.290971511515</v>
      </c>
      <c r="M24" s="5">
        <f>M78*SPHERE!$E$19</f>
        <v>14555.186257223009</v>
      </c>
      <c r="N24" s="5">
        <f t="shared" si="4"/>
        <v>14206.63340799807</v>
      </c>
      <c r="O24" s="5">
        <f>O78*SPHERE!$E$19</f>
        <v>13388.004080526665</v>
      </c>
      <c r="P24" s="5">
        <f>P78*SPHERE!$E$19</f>
        <v>12775.085123694911</v>
      </c>
      <c r="Q24" s="5">
        <f>Q78*SPHERE!$E$19</f>
        <v>14522.558715775449</v>
      </c>
      <c r="R24" s="5">
        <f>R78*SPHERE!$E$19</f>
        <v>14742.744873178986</v>
      </c>
      <c r="S24" s="5">
        <f>S78*SPHERE!$E$19</f>
        <v>14506.450976745269</v>
      </c>
      <c r="T24" s="14">
        <f>'FUTURE LED TOOL'!E6</f>
        <v>104.7927927927928</v>
      </c>
      <c r="W24" s="5">
        <f>W78*SPHERE!$E$19</f>
        <v>135.03897795709</v>
      </c>
      <c r="X24" s="5">
        <f>X78*SPHERE!$E$19</f>
        <v>135.13105755240392</v>
      </c>
      <c r="Y24" s="5">
        <f>Y78*SPHERE!$E$19</f>
        <v>131.71386063933312</v>
      </c>
      <c r="Z24" s="5">
        <f>Z78*SPHERE!$E$19</f>
        <v>130.0591645196688</v>
      </c>
      <c r="AA24" s="5">
        <f>AA78*SPHERE!$E$19</f>
        <v>133.22202303866365</v>
      </c>
      <c r="AB24" s="5">
        <f>AB78*SPHERE!$E$19</f>
        <v>134.64160970415102</v>
      </c>
      <c r="AC24" s="5">
        <f>AC78*SPHERE!$E$19</f>
        <v>132.01920076806849</v>
      </c>
      <c r="AD24" s="5">
        <f>AD78*SPHERE!$E$19</f>
        <v>140.62095454199266</v>
      </c>
      <c r="AE24" s="5">
        <f>AE78*SPHERE!$E$19</f>
        <v>134.84029383062054</v>
      </c>
      <c r="AF24" s="5">
        <f>AF78*SPHERE!$E$19</f>
        <v>138.89491700066662</v>
      </c>
      <c r="AG24" s="5">
        <f>AG78*SPHERE!$E$19</f>
        <v>135.56880229434196</v>
      </c>
      <c r="AH24" s="5">
        <f>AH78*SPHERE!$E$19</f>
        <v>127.75691651809316</v>
      </c>
      <c r="AI24" s="5">
        <f>AI78*SPHERE!$E$19</f>
        <v>121.90805095685481</v>
      </c>
      <c r="AJ24" s="5">
        <f>AJ78*SPHERE!$E$19</f>
        <v>138.58356408623408</v>
      </c>
      <c r="AK24" s="5">
        <f>AK78*SPHERE!$E$19</f>
        <v>140.68472153738546</v>
      </c>
      <c r="AL24" s="5">
        <f>AL78*SPHERE!$E$19</f>
        <v>138.42985371550247</v>
      </c>
    </row>
    <row r="25" spans="1:38" x14ac:dyDescent="0.25">
      <c r="A25" s="83"/>
      <c r="B25" s="83"/>
      <c r="C25" s="2">
        <v>1200</v>
      </c>
      <c r="D25" s="5">
        <f>D79*SPHERE!$E$19</f>
        <v>15436.173940951516</v>
      </c>
      <c r="E25" s="5">
        <f>E79*SPHERE!$E$19</f>
        <v>15446.699469737207</v>
      </c>
      <c r="F25" s="5">
        <f>F79*SPHERE!$E$19</f>
        <v>15056.083021518794</v>
      </c>
      <c r="G25" s="5">
        <f>G79*SPHERE!$E$19</f>
        <v>14866.936320995983</v>
      </c>
      <c r="H25" s="5">
        <f>H79*SPHERE!$E$19</f>
        <v>15228.479595304076</v>
      </c>
      <c r="I25" s="5">
        <f t="shared" si="2"/>
        <v>15390.751163293002</v>
      </c>
      <c r="J25" s="5">
        <f>J79*SPHERE!$E$19</f>
        <v>15090.98615400406</v>
      </c>
      <c r="K25" s="5">
        <f>K79*SPHERE!$E$19</f>
        <v>16074.244243336769</v>
      </c>
      <c r="L25" s="5">
        <f t="shared" si="3"/>
        <v>15413.462552122261</v>
      </c>
      <c r="M25" s="5">
        <f>M79*SPHERE!$E$19</f>
        <v>15876.942574443901</v>
      </c>
      <c r="N25" s="5">
        <f t="shared" si="4"/>
        <v>15496.737644496201</v>
      </c>
      <c r="O25" s="5">
        <f>O79*SPHERE!$E$19</f>
        <v>14603.768596053471</v>
      </c>
      <c r="P25" s="5">
        <f>P79*SPHERE!$E$19</f>
        <v>13935.190474933472</v>
      </c>
      <c r="Q25" s="5">
        <f>Q79*SPHERE!$E$19</f>
        <v>15841.352126286551</v>
      </c>
      <c r="R25" s="5">
        <f>R79*SPHERE!$E$19</f>
        <v>16081.533386423198</v>
      </c>
      <c r="S25" s="5">
        <f>S79*SPHERE!$E$19</f>
        <v>15823.781643637498</v>
      </c>
      <c r="T25" s="14">
        <f>'FUTURE LED TOOL'!E7</f>
        <v>120.73513513513514</v>
      </c>
      <c r="W25" s="5">
        <f>W79*SPHERE!$E$19</f>
        <v>127.8515481319856</v>
      </c>
      <c r="X25" s="5">
        <f>X79*SPHERE!$E$19</f>
        <v>127.93872680432411</v>
      </c>
      <c r="Y25" s="5">
        <f>Y79*SPHERE!$E$19</f>
        <v>124.70340969649789</v>
      </c>
      <c r="Z25" s="5">
        <f>Z79*SPHERE!$E$19</f>
        <v>123.13678453546994</v>
      </c>
      <c r="AA25" s="5">
        <f>AA79*SPHERE!$E$19</f>
        <v>126.13130037299669</v>
      </c>
      <c r="AB25" s="5">
        <f>AB79*SPHERE!$E$19</f>
        <v>127.47532974611413</v>
      </c>
      <c r="AC25" s="5">
        <f>AC79*SPHERE!$E$19</f>
        <v>124.99249814159882</v>
      </c>
      <c r="AD25" s="5">
        <f>AD79*SPHERE!$E$19</f>
        <v>133.13642483064569</v>
      </c>
      <c r="AE25" s="5">
        <f>AE79*SPHERE!$E$19</f>
        <v>127.66343893904988</v>
      </c>
      <c r="AF25" s="5">
        <f>AF79*SPHERE!$E$19</f>
        <v>131.50225538467595</v>
      </c>
      <c r="AG25" s="5">
        <f>AG79*SPHERE!$E$19</f>
        <v>128.35317264648089</v>
      </c>
      <c r="AH25" s="5">
        <f>AH79*SPHERE!$E$19</f>
        <v>120.9570733466105</v>
      </c>
      <c r="AI25" s="5">
        <f>AI79*SPHERE!$E$19</f>
        <v>115.41951279829387</v>
      </c>
      <c r="AJ25" s="5">
        <f>AJ79*SPHERE!$E$19</f>
        <v>131.20747418351593</v>
      </c>
      <c r="AK25" s="5">
        <f>AK79*SPHERE!$E$19</f>
        <v>133.19679783704743</v>
      </c>
      <c r="AL25" s="5">
        <f>AL79*SPHERE!$E$19</f>
        <v>131.06194502475543</v>
      </c>
    </row>
    <row r="26" spans="1:38" x14ac:dyDescent="0.25">
      <c r="A26" s="82" t="s">
        <v>33</v>
      </c>
      <c r="B26" s="82" t="s">
        <v>37</v>
      </c>
      <c r="C26" s="2">
        <v>350</v>
      </c>
      <c r="D26" s="5">
        <f>D80*SPHERE!$E$19</f>
        <v>7533.4091397376915</v>
      </c>
      <c r="E26" s="5">
        <f>E80*SPHERE!$E$19</f>
        <v>7538.5459770821008</v>
      </c>
      <c r="F26" s="5">
        <f>F80*SPHERE!$E$19</f>
        <v>7347.9110741328859</v>
      </c>
      <c r="G26" s="5">
        <f>G80*SPHERE!$E$19</f>
        <v>7255.6006682045409</v>
      </c>
      <c r="H26" s="5">
        <f>H80*SPHERE!$E$19</f>
        <v>7432.0468146072817</v>
      </c>
      <c r="I26" s="5">
        <f t="shared" si="2"/>
        <v>7511.2411873892715</v>
      </c>
      <c r="J26" s="5">
        <f>J80*SPHERE!$E$19</f>
        <v>7364.9450605517895</v>
      </c>
      <c r="K26" s="5">
        <f>K80*SPHERE!$E$19</f>
        <v>7844.8104407447927</v>
      </c>
      <c r="L26" s="5">
        <f t="shared" si="3"/>
        <v>7522.3251635634806</v>
      </c>
      <c r="M26" s="5">
        <f>M80*SPHERE!$E$19</f>
        <v>7748.5201163801657</v>
      </c>
      <c r="N26" s="5">
        <f t="shared" si="4"/>
        <v>7562.966409535582</v>
      </c>
      <c r="O26" s="5">
        <f>O80*SPHERE!$E$19</f>
        <v>7127.1653349445132</v>
      </c>
      <c r="P26" s="5">
        <f>P80*SPHERE!$E$19</f>
        <v>6800.8751190178846</v>
      </c>
      <c r="Q26" s="5">
        <f>Q80*SPHERE!$E$19</f>
        <v>7731.1506951452438</v>
      </c>
      <c r="R26" s="5">
        <f>R80*SPHERE!$E$19</f>
        <v>7848.3678052418663</v>
      </c>
      <c r="S26" s="5">
        <f>S80*SPHERE!$E$19</f>
        <v>7722.5756664441988</v>
      </c>
      <c r="T26" s="14">
        <f>'FUTURE LED TOOL'!E8</f>
        <v>49.297297297297298</v>
      </c>
      <c r="W26" s="5">
        <f>W80*SPHERE!$E$19</f>
        <v>152.8158652249422</v>
      </c>
      <c r="X26" s="5">
        <f>X80*SPHERE!$E$19</f>
        <v>152.9200664210733</v>
      </c>
      <c r="Y26" s="5">
        <f>Y80*SPHERE!$E$19</f>
        <v>149.0530206923886</v>
      </c>
      <c r="Z26" s="5">
        <f>Z80*SPHERE!$E$19</f>
        <v>147.18049601072809</v>
      </c>
      <c r="AA26" s="5">
        <f>AA80*SPHERE!$E$19</f>
        <v>150.7597215682398</v>
      </c>
      <c r="AB26" s="5">
        <f>AB80*SPHERE!$E$19</f>
        <v>152.36618636699728</v>
      </c>
      <c r="AC26" s="5">
        <f>AC80*SPHERE!$E$19</f>
        <v>149.39855660110538</v>
      </c>
      <c r="AD26" s="5">
        <f>AD80*SPHERE!$E$19</f>
        <v>159.13266793177485</v>
      </c>
      <c r="AE26" s="5">
        <f>AE80*SPHERE!$E$19</f>
        <v>152.59102579596973</v>
      </c>
      <c r="AF26" s="5">
        <f>AF80*SPHERE!$E$19</f>
        <v>157.17941025551872</v>
      </c>
      <c r="AG26" s="5">
        <f>AG80*SPHERE!$E$19</f>
        <v>153.41543703553538</v>
      </c>
      <c r="AH26" s="5">
        <f>AH80*SPHERE!$E$19</f>
        <v>144.57517400929112</v>
      </c>
      <c r="AI26" s="5">
        <f>AI80*SPHERE!$E$19</f>
        <v>137.95634835727068</v>
      </c>
      <c r="AJ26" s="5">
        <f>AJ80*SPHERE!$E$19</f>
        <v>156.82707002213488</v>
      </c>
      <c r="AK26" s="5">
        <f>AK80*SPHERE!$E$19</f>
        <v>159.20482938264749</v>
      </c>
      <c r="AL26" s="5">
        <f>AL80*SPHERE!$E$19</f>
        <v>156.65312481273867</v>
      </c>
    </row>
    <row r="27" spans="1:38" x14ac:dyDescent="0.25">
      <c r="A27" s="83"/>
      <c r="B27" s="83"/>
      <c r="C27" s="2">
        <v>530</v>
      </c>
      <c r="D27" s="5">
        <f>D81*SPHERE!$E$19</f>
        <v>11404.266367493536</v>
      </c>
      <c r="E27" s="5">
        <f>E81*SPHERE!$E$19</f>
        <v>11412.042642520619</v>
      </c>
      <c r="F27" s="5">
        <f>F81*SPHERE!$E$19</f>
        <v>11123.454677650068</v>
      </c>
      <c r="G27" s="5">
        <f>G81*SPHERE!$E$19</f>
        <v>10983.712837246727</v>
      </c>
      <c r="H27" s="5">
        <f>H81*SPHERE!$E$19</f>
        <v>11250.82150156715</v>
      </c>
      <c r="I27" s="5">
        <f t="shared" si="2"/>
        <v>11370.707957388111</v>
      </c>
      <c r="J27" s="5">
        <f>J81*SPHERE!$E$19</f>
        <v>11149.241159549309</v>
      </c>
      <c r="K27" s="5">
        <f>K81*SPHERE!$E$19</f>
        <v>11875.673577429394</v>
      </c>
      <c r="L27" s="5">
        <f t="shared" si="3"/>
        <v>11387.487162440824</v>
      </c>
      <c r="M27" s="5">
        <f>M81*SPHERE!$E$19</f>
        <v>11729.906835268246</v>
      </c>
      <c r="N27" s="5">
        <f t="shared" si="4"/>
        <v>11449.010914300768</v>
      </c>
      <c r="O27" s="5">
        <f>O81*SPHERE!$E$19</f>
        <v>10789.284163013564</v>
      </c>
      <c r="P27" s="5">
        <f>P81*SPHERE!$E$19</f>
        <v>10295.337734973971</v>
      </c>
      <c r="Q27" s="5">
        <f>Q81*SPHERE!$E$19</f>
        <v>11703.612563612753</v>
      </c>
      <c r="R27" s="5">
        <f>R81*SPHERE!$E$19</f>
        <v>11881.058806286392</v>
      </c>
      <c r="S27" s="5">
        <f>S81*SPHERE!$E$19</f>
        <v>11690.631467059826</v>
      </c>
      <c r="T27" s="14">
        <f>'FUTURE LED TOOL'!E9</f>
        <v>76.032432432432429</v>
      </c>
      <c r="W27" s="5">
        <f>W81*SPHERE!$E$19</f>
        <v>149.99212839373698</v>
      </c>
      <c r="X27" s="5">
        <f>X81*SPHERE!$E$19</f>
        <v>150.09440415657005</v>
      </c>
      <c r="Y27" s="5">
        <f>Y81*SPHERE!$E$19</f>
        <v>146.29881383230929</v>
      </c>
      <c r="Z27" s="5">
        <f>Z81*SPHERE!$E$19</f>
        <v>144.46088972633615</v>
      </c>
      <c r="AA27" s="5">
        <f>AA81*SPHERE!$E$19</f>
        <v>147.97397823047936</v>
      </c>
      <c r="AB27" s="5">
        <f>AB81*SPHERE!$E$19</f>
        <v>149.55075871724731</v>
      </c>
      <c r="AC27" s="5">
        <f>AC81*SPHERE!$E$19</f>
        <v>146.63796491658059</v>
      </c>
      <c r="AD27" s="5">
        <f>AD81*SPHERE!$E$19</f>
        <v>156.19220900216393</v>
      </c>
      <c r="AE27" s="5">
        <f>AE81*SPHERE!$E$19</f>
        <v>149.77144355549214</v>
      </c>
      <c r="AF27" s="5">
        <f>AF81*SPHERE!$E$19</f>
        <v>154.27504368865533</v>
      </c>
      <c r="AG27" s="5">
        <f>AG81*SPHERE!$E$19</f>
        <v>150.58062129572318</v>
      </c>
      <c r="AH27" s="5">
        <f>AH81*SPHERE!$E$19</f>
        <v>141.9037089547497</v>
      </c>
      <c r="AI27" s="5">
        <f>AI81*SPHERE!$E$19</f>
        <v>135.40718619153881</v>
      </c>
      <c r="AJ27" s="5">
        <f>AJ81*SPHERE!$E$19</f>
        <v>153.929214010263</v>
      </c>
      <c r="AK27" s="5">
        <f>AK81*SPHERE!$E$19</f>
        <v>156.2630370512571</v>
      </c>
      <c r="AL27" s="5">
        <f>AL81*SPHERE!$E$19</f>
        <v>153.75848296644872</v>
      </c>
    </row>
    <row r="28" spans="1:38" x14ac:dyDescent="0.25">
      <c r="A28" s="83"/>
      <c r="B28" s="83"/>
      <c r="C28" s="2">
        <v>700</v>
      </c>
      <c r="D28" s="5">
        <f>D82*SPHERE!$E$19</f>
        <v>14776.366185123332</v>
      </c>
      <c r="E28" s="5">
        <f>E82*SPHERE!$E$19</f>
        <v>14786.441808022137</v>
      </c>
      <c r="F28" s="5">
        <f>F82*SPHERE!$E$19</f>
        <v>14412.521968890565</v>
      </c>
      <c r="G28" s="5">
        <f>G82*SPHERE!$E$19</f>
        <v>14231.46020317554</v>
      </c>
      <c r="H28" s="5">
        <f>H82*SPHERE!$E$19</f>
        <v>14577.549579557341</v>
      </c>
      <c r="I28" s="5">
        <f t="shared" si="2"/>
        <v>14732.884970257835</v>
      </c>
      <c r="J28" s="5">
        <f>J82*SPHERE!$E$19</f>
        <v>14445.933192979064</v>
      </c>
      <c r="K28" s="5">
        <f>K82*SPHERE!$E$19</f>
        <v>15387.162647767727</v>
      </c>
      <c r="L28" s="5">
        <f t="shared" si="3"/>
        <v>14754.625577690584</v>
      </c>
      <c r="M28" s="5">
        <f>M82*SPHERE!$E$19</f>
        <v>15198.294491730527</v>
      </c>
      <c r="N28" s="5">
        <f t="shared" si="4"/>
        <v>14834.341138277321</v>
      </c>
      <c r="O28" s="5">
        <f>O82*SPHERE!$E$19</f>
        <v>13979.541386587196</v>
      </c>
      <c r="P28" s="5">
        <f>P82*SPHERE!$E$19</f>
        <v>13339.541139192868</v>
      </c>
      <c r="Q28" s="5">
        <f>Q82*SPHERE!$E$19</f>
        <v>15164.225330766332</v>
      </c>
      <c r="R28" s="5">
        <f>R82*SPHERE!$E$19</f>
        <v>15394.140221863025</v>
      </c>
      <c r="S28" s="5">
        <f>S82*SPHERE!$E$19</f>
        <v>15147.40588530887</v>
      </c>
      <c r="T28" s="14">
        <f>'FUTURE LED TOOL'!E10</f>
        <v>101.91351351351351</v>
      </c>
      <c r="W28" s="5">
        <f>W82*SPHERE!$E$19</f>
        <v>144.98927252826013</v>
      </c>
      <c r="X28" s="5">
        <f>X82*SPHERE!$E$19</f>
        <v>145.08813697274294</v>
      </c>
      <c r="Y28" s="5">
        <f>Y82*SPHERE!$E$19</f>
        <v>141.4191452341548</v>
      </c>
      <c r="Z28" s="5">
        <f>Z82*SPHERE!$E$19</f>
        <v>139.64252347446032</v>
      </c>
      <c r="AA28" s="5">
        <f>AA82*SPHERE!$E$19</f>
        <v>143.03843599332282</v>
      </c>
      <c r="AB28" s="5">
        <f>AB82*SPHERE!$E$19</f>
        <v>144.5626243501485</v>
      </c>
      <c r="AC28" s="5">
        <f>AC82*SPHERE!$E$19</f>
        <v>141.74698423152259</v>
      </c>
      <c r="AD28" s="5">
        <f>AD82*SPHERE!$E$19</f>
        <v>150.98255488686908</v>
      </c>
      <c r="AE28" s="5">
        <f>AE82*SPHERE!$E$19</f>
        <v>144.77594843920431</v>
      </c>
      <c r="AF28" s="5">
        <f>AF82*SPHERE!$E$19</f>
        <v>149.129334940604</v>
      </c>
      <c r="AG28" s="5">
        <f>AG82*SPHERE!$E$19</f>
        <v>145.55813676574226</v>
      </c>
      <c r="AH28" s="5">
        <f>AH82*SPHERE!$E$19</f>
        <v>137.17063522428299</v>
      </c>
      <c r="AI28" s="5">
        <f>AI82*SPHERE!$E$19</f>
        <v>130.89079827891592</v>
      </c>
      <c r="AJ28" s="5">
        <f>AJ82*SPHERE!$E$19</f>
        <v>148.79504010776341</v>
      </c>
      <c r="AK28" s="5">
        <f>AK82*SPHERE!$E$19</f>
        <v>151.051020528517</v>
      </c>
      <c r="AL28" s="5">
        <f>AL82*SPHERE!$E$19</f>
        <v>148.63000364814579</v>
      </c>
    </row>
    <row r="29" spans="1:38" x14ac:dyDescent="0.25">
      <c r="A29" s="83"/>
      <c r="B29" s="83"/>
      <c r="C29" s="2">
        <v>1050</v>
      </c>
      <c r="D29" s="5">
        <f>D83*SPHERE!$E$19</f>
        <v>20912.972861095346</v>
      </c>
      <c r="E29" s="5">
        <f>E83*SPHERE!$E$19</f>
        <v>20927.232877773433</v>
      </c>
      <c r="F29" s="5">
        <f>F83*SPHERE!$E$19</f>
        <v>20398.02459002427</v>
      </c>
      <c r="G29" s="5">
        <f>G83*SPHERE!$E$19</f>
        <v>20141.768096029657</v>
      </c>
      <c r="H29" s="5">
        <f>H83*SPHERE!$E$19</f>
        <v>20631.587964129089</v>
      </c>
      <c r="I29" s="5">
        <f t="shared" si="2"/>
        <v>20851.433951253966</v>
      </c>
      <c r="J29" s="5">
        <f>J83*SPHERE!$E$19</f>
        <v>20445.311454322629</v>
      </c>
      <c r="K29" s="5">
        <f>K83*SPHERE!$E$19</f>
        <v>21777.4323423307</v>
      </c>
      <c r="L29" s="5">
        <f t="shared" si="3"/>
        <v>20882.203406174649</v>
      </c>
      <c r="M29" s="5">
        <f>M83*SPHERE!$E$19</f>
        <v>21510.127473728593</v>
      </c>
      <c r="N29" s="5">
        <f t="shared" si="4"/>
        <v>20995.024740883851</v>
      </c>
      <c r="O29" s="5">
        <f>O83*SPHERE!$E$19</f>
        <v>19785.227705211822</v>
      </c>
      <c r="P29" s="5">
        <f>P83*SPHERE!$E$19</f>
        <v>18879.436143391496</v>
      </c>
      <c r="Q29" s="5">
        <f>Q83*SPHERE!$E$19</f>
        <v>21461.90943218047</v>
      </c>
      <c r="R29" s="5">
        <f>R83*SPHERE!$E$19</f>
        <v>21787.307694353185</v>
      </c>
      <c r="S29" s="5">
        <f>S83*SPHERE!$E$19</f>
        <v>21438.104891741776</v>
      </c>
      <c r="T29" s="14">
        <f>'FUTURE LED TOOL'!E11</f>
        <v>157.18918918918919</v>
      </c>
      <c r="W29" s="5">
        <f>W83*SPHERE!$E$19</f>
        <v>133.04332803654194</v>
      </c>
      <c r="X29" s="5">
        <f>X83*SPHERE!$E$19</f>
        <v>133.13404684965903</v>
      </c>
      <c r="Y29" s="5">
        <f>Y83*SPHERE!$E$19</f>
        <v>129.76735038357944</v>
      </c>
      <c r="Z29" s="5">
        <f>Z83*SPHERE!$E$19</f>
        <v>128.13710790115152</v>
      </c>
      <c r="AA29" s="5">
        <f>AA83*SPHERE!$E$19</f>
        <v>131.25322466863415</v>
      </c>
      <c r="AB29" s="5">
        <f>AB83*SPHERE!$E$19</f>
        <v>132.65183222083851</v>
      </c>
      <c r="AC29" s="5">
        <f>AC83*SPHERE!$E$19</f>
        <v>130.06817809661919</v>
      </c>
      <c r="AD29" s="5">
        <f>AD83*SPHERE!$E$19</f>
        <v>138.54281235664303</v>
      </c>
      <c r="AE29" s="5">
        <f>AE83*SPHERE!$E$19</f>
        <v>132.84758012869017</v>
      </c>
      <c r="AF29" s="5">
        <f>AF83*SPHERE!$E$19</f>
        <v>136.84228275927748</v>
      </c>
      <c r="AG29" s="5">
        <f>AG83*SPHERE!$E$19</f>
        <v>133.56532245747979</v>
      </c>
      <c r="AH29" s="5">
        <f>AH83*SPHERE!$E$19</f>
        <v>125.86888326905732</v>
      </c>
      <c r="AI29" s="5">
        <f>AI83*SPHERE!$E$19</f>
        <v>120.10645414468455</v>
      </c>
      <c r="AJ29" s="5">
        <f>AJ83*SPHERE!$E$19</f>
        <v>136.53553111944245</v>
      </c>
      <c r="AK29" s="5">
        <f>AK83*SPHERE!$E$19</f>
        <v>138.60563698264576</v>
      </c>
      <c r="AL29" s="5">
        <f>AL83*SPHERE!$E$19</f>
        <v>136.38409233054432</v>
      </c>
    </row>
    <row r="30" spans="1:38" x14ac:dyDescent="0.25">
      <c r="A30" s="83"/>
      <c r="B30" s="83"/>
      <c r="C30" s="2">
        <v>1200</v>
      </c>
      <c r="D30" s="5">
        <f>D84*SPHERE!$E$19</f>
        <v>22812.079715691903</v>
      </c>
      <c r="E30" s="5">
        <f>E84*SPHERE!$E$19</f>
        <v>22827.634684340705</v>
      </c>
      <c r="F30" s="5">
        <f>F84*SPHERE!$E$19</f>
        <v>22250.368997318415</v>
      </c>
      <c r="G30" s="5">
        <f>G84*SPHERE!$E$19</f>
        <v>21970.841853688646</v>
      </c>
      <c r="H30" s="5">
        <f>H84*SPHERE!$E$19</f>
        <v>22505.142259070064</v>
      </c>
      <c r="I30" s="5">
        <f t="shared" si="2"/>
        <v>22744.952458068481</v>
      </c>
      <c r="J30" s="5">
        <f>J84*SPHERE!$E$19</f>
        <v>22301.949981286794</v>
      </c>
      <c r="K30" s="5">
        <f>K84*SPHERE!$E$19</f>
        <v>23755.040753699661</v>
      </c>
      <c r="L30" s="5">
        <f t="shared" si="3"/>
        <v>22778.51608688019</v>
      </c>
      <c r="M30" s="5">
        <f>M84*SPHERE!$E$19</f>
        <v>23463.46193267572</v>
      </c>
      <c r="N30" s="5">
        <f t="shared" si="4"/>
        <v>22901.582725856457</v>
      </c>
      <c r="O30" s="5">
        <f>O84*SPHERE!$E$19</f>
        <v>21581.924033576564</v>
      </c>
      <c r="P30" s="5">
        <f>P84*SPHERE!$E$19</f>
        <v>20593.877549162764</v>
      </c>
      <c r="Q30" s="5">
        <f>Q84*SPHERE!$E$19</f>
        <v>23410.865211260916</v>
      </c>
      <c r="R30" s="5">
        <f>R84*SPHERE!$E$19</f>
        <v>23765.812886339707</v>
      </c>
      <c r="S30" s="5">
        <f>S84*SPHERE!$E$19</f>
        <v>23384.898980745067</v>
      </c>
      <c r="T30" s="14">
        <f>'FUTURE LED TOOL'!E12</f>
        <v>181.10270270270271</v>
      </c>
      <c r="W30" s="5">
        <f>W84*SPHERE!$E$19</f>
        <v>125.96211638619275</v>
      </c>
      <c r="X30" s="5">
        <f>X84*SPHERE!$E$19</f>
        <v>126.04800670376761</v>
      </c>
      <c r="Y30" s="5">
        <f>Y84*SPHERE!$E$19</f>
        <v>122.86050216403734</v>
      </c>
      <c r="Z30" s="5">
        <f>Z84*SPHERE!$E$19</f>
        <v>121.31702909898517</v>
      </c>
      <c r="AA30" s="5">
        <f>AA84*SPHERE!$E$19</f>
        <v>124.26729100787853</v>
      </c>
      <c r="AB30" s="5">
        <f>AB84*SPHERE!$E$19</f>
        <v>125.59145787794498</v>
      </c>
      <c r="AC30" s="5">
        <f>AC84*SPHERE!$E$19</f>
        <v>123.14531836610722</v>
      </c>
      <c r="AD30" s="5">
        <f>AD84*SPHERE!$E$19</f>
        <v>131.16889145876425</v>
      </c>
      <c r="AE30" s="5">
        <f>AE84*SPHERE!$E$19</f>
        <v>125.77678713206886</v>
      </c>
      <c r="AF30" s="5">
        <f>AF84*SPHERE!$E$19</f>
        <v>129.55887230017333</v>
      </c>
      <c r="AG30" s="5">
        <f>AG84*SPHERE!$E$19</f>
        <v>126.45632773052306</v>
      </c>
      <c r="AH30" s="5">
        <f>AH84*SPHERE!$E$19</f>
        <v>119.16953039074927</v>
      </c>
      <c r="AI30" s="5">
        <f>AI84*SPHERE!$E$19</f>
        <v>113.71380571260481</v>
      </c>
      <c r="AJ30" s="5">
        <f>AJ84*SPHERE!$E$19</f>
        <v>129.26844747144429</v>
      </c>
      <c r="AK30" s="5">
        <f>AK84*SPHERE!$E$19</f>
        <v>131.22837225324872</v>
      </c>
      <c r="AL30" s="5">
        <f>AL84*SPHERE!$E$19</f>
        <v>129.12506898990679</v>
      </c>
    </row>
    <row r="31" spans="1:38" x14ac:dyDescent="0.25">
      <c r="A31" s="82" t="s">
        <v>35</v>
      </c>
      <c r="B31" s="82" t="s">
        <v>38</v>
      </c>
      <c r="C31" s="2">
        <v>350</v>
      </c>
      <c r="D31" s="5">
        <f>D85*SPHERE!$E$19</f>
        <v>9743.2091540607453</v>
      </c>
      <c r="E31" s="5">
        <f>E85*SPHERE!$E$19</f>
        <v>9749.8527970261821</v>
      </c>
      <c r="F31" s="5">
        <f>F85*SPHERE!$E$19</f>
        <v>9503.298322545199</v>
      </c>
      <c r="G31" s="5">
        <f>G85*SPHERE!$E$19</f>
        <v>9383.9101975445392</v>
      </c>
      <c r="H31" s="5">
        <f>H85*SPHERE!$E$19</f>
        <v>9612.1138802254172</v>
      </c>
      <c r="I31" s="5">
        <f t="shared" si="2"/>
        <v>9714.538602356788</v>
      </c>
      <c r="J31" s="5">
        <f>J85*SPHERE!$E$19</f>
        <v>9525.3289449803142</v>
      </c>
      <c r="K31" s="5">
        <f>K85*SPHERE!$E$19</f>
        <v>10145.954836696597</v>
      </c>
      <c r="L31" s="5">
        <f t="shared" si="3"/>
        <v>9728.8738782087657</v>
      </c>
      <c r="M31" s="5">
        <f>M85*SPHERE!$E$19</f>
        <v>10021.419350518347</v>
      </c>
      <c r="N31" s="5">
        <f t="shared" si="4"/>
        <v>9781.4365563326846</v>
      </c>
      <c r="O31" s="5">
        <f>O85*SPHERE!$E$19</f>
        <v>9217.8004998615688</v>
      </c>
      <c r="P31" s="5">
        <f>P85*SPHERE!$E$19</f>
        <v>8795.7984872631296</v>
      </c>
      <c r="Q31" s="5">
        <f>Q85*SPHERE!$E$19</f>
        <v>9998.9548990545154</v>
      </c>
      <c r="R31" s="5">
        <f>R85*SPHERE!$E$19</f>
        <v>10150.555694779479</v>
      </c>
      <c r="S31" s="5">
        <f>S85*SPHERE!$E$19</f>
        <v>9987.8645286011597</v>
      </c>
      <c r="T31" s="14">
        <f>'FUTURE LED TOOL'!E13</f>
        <v>65.729729729729726</v>
      </c>
      <c r="W31" s="5">
        <f>W85*SPHERE!$E$19</f>
        <v>148.23138926819391</v>
      </c>
      <c r="X31" s="5">
        <f>X85*SPHERE!$E$19</f>
        <v>148.33246442844111</v>
      </c>
      <c r="Y31" s="5">
        <f>Y85*SPHERE!$E$19</f>
        <v>144.58143007161692</v>
      </c>
      <c r="Z31" s="5">
        <f>Z85*SPHERE!$E$19</f>
        <v>142.76508113040623</v>
      </c>
      <c r="AA31" s="5">
        <f>AA85*SPHERE!$E$19</f>
        <v>146.2369299211926</v>
      </c>
      <c r="AB31" s="5">
        <f>AB85*SPHERE!$E$19</f>
        <v>147.79520077598733</v>
      </c>
      <c r="AC31" s="5">
        <f>AC85*SPHERE!$E$19</f>
        <v>144.91659990307221</v>
      </c>
      <c r="AD31" s="5">
        <f>AD85*SPHERE!$E$19</f>
        <v>154.35868789382161</v>
      </c>
      <c r="AE31" s="5">
        <f>AE85*SPHERE!$E$19</f>
        <v>148.0132950220906</v>
      </c>
      <c r="AF31" s="5">
        <f>AF85*SPHERE!$E$19</f>
        <v>152.46402794785314</v>
      </c>
      <c r="AG31" s="5">
        <f>AG85*SPHERE!$E$19</f>
        <v>148.8129739244693</v>
      </c>
      <c r="AH31" s="5">
        <f>AH85*SPHERE!$E$19</f>
        <v>140.23791878901235</v>
      </c>
      <c r="AI31" s="5">
        <f>AI85*SPHERE!$E$19</f>
        <v>133.81765790655254</v>
      </c>
      <c r="AJ31" s="5">
        <f>AJ85*SPHERE!$E$19</f>
        <v>152.12225792147083</v>
      </c>
      <c r="AK31" s="5">
        <f>AK85*SPHERE!$E$19</f>
        <v>154.42868450116805</v>
      </c>
      <c r="AL31" s="5">
        <f>AL85*SPHERE!$E$19</f>
        <v>151.95353106835648</v>
      </c>
    </row>
    <row r="32" spans="1:38" x14ac:dyDescent="0.25">
      <c r="A32" s="83"/>
      <c r="B32" s="83"/>
      <c r="C32" s="2">
        <v>530</v>
      </c>
      <c r="D32" s="5">
        <f>D86*SPHERE!$E$19</f>
        <v>14749.517835291641</v>
      </c>
      <c r="E32" s="5">
        <f>E86*SPHERE!$E$19</f>
        <v>14759.575150993334</v>
      </c>
      <c r="F32" s="5">
        <f>F86*SPHERE!$E$19</f>
        <v>14386.334716427418</v>
      </c>
      <c r="G32" s="5">
        <f>G86*SPHERE!$E$19</f>
        <v>14205.60193617243</v>
      </c>
      <c r="H32" s="5">
        <f>H86*SPHERE!$E$19</f>
        <v>14551.062475360181</v>
      </c>
      <c r="I32" s="5">
        <f t="shared" si="2"/>
        <v>14706.115624888622</v>
      </c>
      <c r="J32" s="5">
        <f>J86*SPHERE!$E$19</f>
        <v>14419.685233017106</v>
      </c>
      <c r="K32" s="5">
        <f>K86*SPHERE!$E$19</f>
        <v>15359.204493475348</v>
      </c>
      <c r="L32" s="5">
        <f t="shared" si="3"/>
        <v>14727.816730090131</v>
      </c>
      <c r="M32" s="5">
        <f>M86*SPHERE!$E$19</f>
        <v>15170.679506946932</v>
      </c>
      <c r="N32" s="5">
        <f t="shared" si="4"/>
        <v>14807.387449162328</v>
      </c>
      <c r="O32" s="5">
        <f>O86*SPHERE!$E$19</f>
        <v>13954.140850830874</v>
      </c>
      <c r="P32" s="5">
        <f>P86*SPHERE!$E$19</f>
        <v>13315.303470566336</v>
      </c>
      <c r="Q32" s="5">
        <f>Q86*SPHERE!$E$19</f>
        <v>15136.672248939158</v>
      </c>
      <c r="R32" s="5">
        <f>R86*SPHERE!$E$19</f>
        <v>15366.169389463728</v>
      </c>
      <c r="S32" s="5">
        <f>S86*SPHERE!$E$19</f>
        <v>15119.883364064041</v>
      </c>
      <c r="T32" s="14">
        <f>'FUTURE LED TOOL'!E14</f>
        <v>101.37657657657657</v>
      </c>
      <c r="W32" s="5">
        <f>W86*SPHERE!$E$19</f>
        <v>145.49236454192487</v>
      </c>
      <c r="X32" s="5">
        <f>X86*SPHERE!$E$19</f>
        <v>145.59157203187297</v>
      </c>
      <c r="Y32" s="5">
        <f>Y86*SPHERE!$E$19</f>
        <v>141.90984941734001</v>
      </c>
      <c r="Z32" s="5">
        <f>Z86*SPHERE!$E$19</f>
        <v>140.12706303454607</v>
      </c>
      <c r="AA32" s="5">
        <f>AA86*SPHERE!$E$19</f>
        <v>143.53475888356499</v>
      </c>
      <c r="AB32" s="5">
        <f>AB86*SPHERE!$E$19</f>
        <v>145.06423595572988</v>
      </c>
      <c r="AC32" s="5">
        <f>AC86*SPHERE!$E$19</f>
        <v>142.23882596908317</v>
      </c>
      <c r="AD32" s="5">
        <f>AD86*SPHERE!$E$19</f>
        <v>151.506442732099</v>
      </c>
      <c r="AE32" s="5">
        <f>AE86*SPHERE!$E$19</f>
        <v>145.27830024882738</v>
      </c>
      <c r="AF32" s="5">
        <f>AF86*SPHERE!$E$19</f>
        <v>149.64679237799567</v>
      </c>
      <c r="AG32" s="5">
        <f>AG86*SPHERE!$E$19</f>
        <v>146.0632026568515</v>
      </c>
      <c r="AH32" s="5">
        <f>AH86*SPHERE!$E$19</f>
        <v>137.64659768610721</v>
      </c>
      <c r="AI32" s="5">
        <f>AI86*SPHERE!$E$19</f>
        <v>131.34497060579264</v>
      </c>
      <c r="AJ32" s="5">
        <f>AJ86*SPHERE!$E$19</f>
        <v>149.31133758995509</v>
      </c>
      <c r="AK32" s="5">
        <f>AK86*SPHERE!$E$19</f>
        <v>151.57514593971936</v>
      </c>
      <c r="AL32" s="5">
        <f>AL86*SPHERE!$E$19</f>
        <v>149.14572847745526</v>
      </c>
    </row>
    <row r="33" spans="1:40" x14ac:dyDescent="0.25">
      <c r="A33" s="83"/>
      <c r="B33" s="83"/>
      <c r="C33" s="2">
        <v>700</v>
      </c>
      <c r="D33" s="5">
        <f>D87*SPHERE!$E$19</f>
        <v>19110.76693275951</v>
      </c>
      <c r="E33" s="5">
        <f>E87*SPHERE!$E$19</f>
        <v>19123.798071708632</v>
      </c>
      <c r="F33" s="5">
        <f>F87*SPHERE!$E$19</f>
        <v>18640.19507976513</v>
      </c>
      <c r="G33" s="5">
        <f>G87*SPHERE!$E$19</f>
        <v>18406.021862773698</v>
      </c>
      <c r="H33" s="5">
        <f>H87*SPHERE!$E$19</f>
        <v>18853.63078956083</v>
      </c>
      <c r="I33" s="5">
        <f t="shared" si="2"/>
        <v>19054.531228200132</v>
      </c>
      <c r="J33" s="5">
        <f>J87*SPHERE!$E$19</f>
        <v>18683.406929586257</v>
      </c>
      <c r="K33" s="5">
        <f>K87*SPHERE!$E$19</f>
        <v>19900.730357779597</v>
      </c>
      <c r="L33" s="5">
        <f t="shared" si="3"/>
        <v>19082.64908047982</v>
      </c>
      <c r="M33" s="5">
        <f>M87*SPHERE!$E$19</f>
        <v>19656.460875971483</v>
      </c>
      <c r="N33" s="5">
        <f t="shared" si="4"/>
        <v>19185.747872171996</v>
      </c>
      <c r="O33" s="5">
        <f>O87*SPHERE!$E$19</f>
        <v>18080.206859986109</v>
      </c>
      <c r="P33" s="5">
        <f>P87*SPHERE!$E$19</f>
        <v>17252.473206689439</v>
      </c>
      <c r="Q33" s="5">
        <f>Q87*SPHERE!$E$19</f>
        <v>19612.398094457792</v>
      </c>
      <c r="R33" s="5">
        <f>R87*SPHERE!$E$19</f>
        <v>19909.754686942844</v>
      </c>
      <c r="S33" s="5">
        <f>S87*SPHERE!$E$19</f>
        <v>19590.644944999469</v>
      </c>
      <c r="T33" s="14">
        <f>'FUTURE LED TOOL'!E15</f>
        <v>135.88468468468469</v>
      </c>
      <c r="W33" s="5">
        <f>W87*SPHERE!$E$19</f>
        <v>140.6395943524123</v>
      </c>
      <c r="X33" s="5">
        <f>X87*SPHERE!$E$19</f>
        <v>140.73549286356064</v>
      </c>
      <c r="Y33" s="5">
        <f>Y87*SPHERE!$E$19</f>
        <v>137.17657087713016</v>
      </c>
      <c r="Z33" s="5">
        <f>Z87*SPHERE!$E$19</f>
        <v>135.45324777022654</v>
      </c>
      <c r="AA33" s="5">
        <f>AA87*SPHERE!$E$19</f>
        <v>138.74728291352312</v>
      </c>
      <c r="AB33" s="5">
        <f>AB87*SPHERE!$E$19</f>
        <v>140.22574561964402</v>
      </c>
      <c r="AC33" s="5">
        <f>AC87*SPHERE!$E$19</f>
        <v>137.49457470457691</v>
      </c>
      <c r="AD33" s="5">
        <f>AD87*SPHERE!$E$19</f>
        <v>146.45307824026301</v>
      </c>
      <c r="AE33" s="5">
        <f>AE87*SPHERE!$E$19</f>
        <v>140.43266998602817</v>
      </c>
      <c r="AF33" s="5">
        <f>AF87*SPHERE!$E$19</f>
        <v>144.65545489238588</v>
      </c>
      <c r="AG33" s="5">
        <f>AG87*SPHERE!$E$19</f>
        <v>141.19139266276994</v>
      </c>
      <c r="AH33" s="5">
        <f>AH87*SPHERE!$E$19</f>
        <v>133.05551616755452</v>
      </c>
      <c r="AI33" s="5">
        <f>AI87*SPHERE!$E$19</f>
        <v>126.96407433054843</v>
      </c>
      <c r="AJ33" s="5">
        <f>AJ87*SPHERE!$E$19</f>
        <v>144.33118890453051</v>
      </c>
      <c r="AK33" s="5">
        <f>AK87*SPHERE!$E$19</f>
        <v>146.5194899126615</v>
      </c>
      <c r="AL33" s="5">
        <f>AL87*SPHERE!$E$19</f>
        <v>144.1711035387014</v>
      </c>
    </row>
    <row r="34" spans="1:40" x14ac:dyDescent="0.25">
      <c r="A34" s="83"/>
      <c r="B34" s="83"/>
      <c r="C34" s="2">
        <v>1050</v>
      </c>
      <c r="D34" s="5">
        <f>D88*SPHERE!$E$19</f>
        <v>27047.444900349979</v>
      </c>
      <c r="E34" s="5">
        <f>E88*SPHERE!$E$19</f>
        <v>27065.887855253637</v>
      </c>
      <c r="F34" s="5">
        <f>F88*SPHERE!$E$19</f>
        <v>26381.44513643139</v>
      </c>
      <c r="G34" s="5">
        <f>G88*SPHERE!$E$19</f>
        <v>26050.020070865019</v>
      </c>
      <c r="H34" s="5">
        <f>H88*SPHERE!$E$19</f>
        <v>26683.520433606951</v>
      </c>
      <c r="I34" s="5">
        <f t="shared" si="2"/>
        <v>26967.854576955131</v>
      </c>
      <c r="J34" s="5">
        <f>J88*SPHERE!$E$19</f>
        <v>26442.602814257269</v>
      </c>
      <c r="K34" s="5">
        <f>K88*SPHERE!$E$19</f>
        <v>28165.479162747703</v>
      </c>
      <c r="L34" s="5">
        <f t="shared" si="3"/>
        <v>27007.649738652559</v>
      </c>
      <c r="M34" s="5">
        <f>M88*SPHERE!$E$19</f>
        <v>27819.764866022306</v>
      </c>
      <c r="N34" s="5">
        <f t="shared" si="4"/>
        <v>27153.565331543119</v>
      </c>
      <c r="O34" s="5">
        <f>O88*SPHERE!$E$19</f>
        <v>25588.894498740621</v>
      </c>
      <c r="P34" s="5">
        <f>P88*SPHERE!$E$19</f>
        <v>24417.404078786334</v>
      </c>
      <c r="Q34" s="5">
        <f>Q88*SPHERE!$E$19</f>
        <v>27757.402865620072</v>
      </c>
      <c r="R34" s="5">
        <f>R88*SPHERE!$E$19</f>
        <v>28178.25128469678</v>
      </c>
      <c r="S34" s="5">
        <f>S88*SPHERE!$E$19</f>
        <v>27726.615659986033</v>
      </c>
      <c r="T34" s="14">
        <f>'FUTURE LED TOOL'!E16</f>
        <v>209.58558558558559</v>
      </c>
      <c r="W34" s="5">
        <f>W88*SPHERE!$E$19</f>
        <v>129.05202819544564</v>
      </c>
      <c r="X34" s="5">
        <f>X88*SPHERE!$E$19</f>
        <v>129.14002544416925</v>
      </c>
      <c r="Y34" s="5">
        <f>Y88*SPHERE!$E$19</f>
        <v>125.87432987207205</v>
      </c>
      <c r="Z34" s="5">
        <f>Z88*SPHERE!$E$19</f>
        <v>124.29299466411696</v>
      </c>
      <c r="AA34" s="5">
        <f>AA88*SPHERE!$E$19</f>
        <v>127.31562792857511</v>
      </c>
      <c r="AB34" s="5">
        <f>AB88*SPHERE!$E$19</f>
        <v>128.67227725421336</v>
      </c>
      <c r="AC34" s="5">
        <f>AC88*SPHERE!$E$19</f>
        <v>126.16613275372063</v>
      </c>
      <c r="AD34" s="5">
        <f>AD88*SPHERE!$E$19</f>
        <v>134.38652798594373</v>
      </c>
      <c r="AE34" s="5">
        <f>AE88*SPHERE!$E$19</f>
        <v>128.86215272482951</v>
      </c>
      <c r="AF34" s="5">
        <f>AF88*SPHERE!$E$19</f>
        <v>132.73701427649914</v>
      </c>
      <c r="AG34" s="5">
        <f>AG88*SPHERE!$E$19</f>
        <v>129.55836278375543</v>
      </c>
      <c r="AH34" s="5">
        <f>AH88*SPHERE!$E$19</f>
        <v>122.09281677098561</v>
      </c>
      <c r="AI34" s="5">
        <f>AI88*SPHERE!$E$19</f>
        <v>116.50326052034401</v>
      </c>
      <c r="AJ34" s="5">
        <f>AJ88*SPHERE!$E$19</f>
        <v>132.43946518585918</v>
      </c>
      <c r="AK34" s="5">
        <f>AK88*SPHERE!$E$19</f>
        <v>134.44746787316637</v>
      </c>
      <c r="AL34" s="5">
        <f>AL88*SPHERE!$E$19</f>
        <v>132.29256956062801</v>
      </c>
    </row>
    <row r="35" spans="1:40" x14ac:dyDescent="0.25">
      <c r="A35" s="83"/>
      <c r="B35" s="83"/>
      <c r="C35" s="2">
        <v>1200</v>
      </c>
      <c r="D35" s="5">
        <f>D89*SPHERE!$E$19</f>
        <v>29503.623098961518</v>
      </c>
      <c r="E35" s="5">
        <f>E89*SPHERE!$E$19</f>
        <v>29523.740858413974</v>
      </c>
      <c r="F35" s="5">
        <f>F89*SPHERE!$E$19</f>
        <v>28777.143903198485</v>
      </c>
      <c r="G35" s="5">
        <f>G89*SPHERE!$E$19</f>
        <v>28415.622130770644</v>
      </c>
      <c r="H35" s="5">
        <f>H89*SPHERE!$E$19</f>
        <v>29106.65065506395</v>
      </c>
      <c r="I35" s="5">
        <f t="shared" si="2"/>
        <v>29416.805179101892</v>
      </c>
      <c r="J35" s="5">
        <f>J89*SPHERE!$E$19</f>
        <v>28843.855309130915</v>
      </c>
      <c r="K35" s="5">
        <f>K89*SPHERE!$E$19</f>
        <v>30723.186041451561</v>
      </c>
      <c r="L35" s="5">
        <f t="shared" si="3"/>
        <v>29460.214139031708</v>
      </c>
      <c r="M35" s="5">
        <f>M89*SPHERE!$E$19</f>
        <v>30346.077432927264</v>
      </c>
      <c r="N35" s="5">
        <f t="shared" si="4"/>
        <v>29619.380325441012</v>
      </c>
      <c r="O35" s="5">
        <f>O89*SPHERE!$E$19</f>
        <v>27912.621750092349</v>
      </c>
      <c r="P35" s="5">
        <f>P89*SPHERE!$E$19</f>
        <v>26634.74829691718</v>
      </c>
      <c r="Q35" s="5">
        <f>Q89*SPHERE!$E$19</f>
        <v>30278.052339897451</v>
      </c>
      <c r="R35" s="5">
        <f>R89*SPHERE!$E$19</f>
        <v>30737.117999666018</v>
      </c>
      <c r="S35" s="5">
        <f>S89*SPHERE!$E$19</f>
        <v>30244.469348430292</v>
      </c>
      <c r="T35" s="14">
        <f>'FUTURE LED TOOL'!E17</f>
        <v>241.47027027027028</v>
      </c>
      <c r="W35" s="5">
        <f>W89*SPHERE!$E$19</f>
        <v>122.18325289460692</v>
      </c>
      <c r="X35" s="5">
        <f>X89*SPHERE!$E$19</f>
        <v>122.26656650265457</v>
      </c>
      <c r="Y35" s="5">
        <f>Y89*SPHERE!$E$19</f>
        <v>119.17468709911623</v>
      </c>
      <c r="Z35" s="5">
        <f>Z89*SPHERE!$E$19</f>
        <v>117.67751822601561</v>
      </c>
      <c r="AA35" s="5">
        <f>AA89*SPHERE!$E$19</f>
        <v>120.53927227764217</v>
      </c>
      <c r="AB35" s="5">
        <f>AB89*SPHERE!$E$19</f>
        <v>121.8237141416066</v>
      </c>
      <c r="AC35" s="5">
        <f>AC89*SPHERE!$E$19</f>
        <v>119.450958815124</v>
      </c>
      <c r="AD35" s="5">
        <f>AD89*SPHERE!$E$19</f>
        <v>127.23382471500132</v>
      </c>
      <c r="AE35" s="5">
        <f>AE89*SPHERE!$E$19</f>
        <v>122.00348351810678</v>
      </c>
      <c r="AF35" s="5">
        <f>AF89*SPHERE!$E$19</f>
        <v>125.67210613116815</v>
      </c>
      <c r="AG35" s="5">
        <f>AG89*SPHERE!$E$19</f>
        <v>122.66263789860734</v>
      </c>
      <c r="AH35" s="5">
        <f>AH89*SPHERE!$E$19</f>
        <v>115.59444447902679</v>
      </c>
      <c r="AI35" s="5">
        <f>AI89*SPHERE!$E$19</f>
        <v>110.30239154122667</v>
      </c>
      <c r="AJ35" s="5">
        <f>AJ89*SPHERE!$E$19</f>
        <v>125.39039404730096</v>
      </c>
      <c r="AK35" s="5">
        <f>AK89*SPHERE!$E$19</f>
        <v>127.29152108565125</v>
      </c>
      <c r="AL35" s="5">
        <f>AL89*SPHERE!$E$19</f>
        <v>125.25131692020962</v>
      </c>
    </row>
    <row r="37" spans="1:40" x14ac:dyDescent="0.25">
      <c r="A37" s="74" t="s">
        <v>42</v>
      </c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V37" s="1"/>
      <c r="W37" s="74" t="s">
        <v>51</v>
      </c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57"/>
    </row>
    <row r="38" spans="1:40" x14ac:dyDescent="0.25">
      <c r="A38" s="2" t="s">
        <v>16</v>
      </c>
      <c r="B38" s="2" t="s">
        <v>1</v>
      </c>
      <c r="C38" s="2" t="s">
        <v>2</v>
      </c>
      <c r="D38" s="2" t="s">
        <v>116</v>
      </c>
      <c r="E38" s="2" t="s">
        <v>10</v>
      </c>
      <c r="F38" s="2" t="s">
        <v>11</v>
      </c>
      <c r="G38" s="2" t="s">
        <v>59</v>
      </c>
      <c r="H38" s="2" t="s">
        <v>60</v>
      </c>
      <c r="I38" s="2" t="s">
        <v>143</v>
      </c>
      <c r="J38" s="2" t="s">
        <v>62</v>
      </c>
      <c r="K38" s="2" t="s">
        <v>12</v>
      </c>
      <c r="L38" s="2" t="s">
        <v>144</v>
      </c>
      <c r="M38" s="2" t="s">
        <v>13</v>
      </c>
      <c r="N38" s="2" t="s">
        <v>145</v>
      </c>
      <c r="O38" s="2" t="s">
        <v>14</v>
      </c>
      <c r="P38" s="2" t="s">
        <v>15</v>
      </c>
      <c r="Q38" s="2" t="s">
        <v>18</v>
      </c>
      <c r="R38" s="2" t="s">
        <v>19</v>
      </c>
      <c r="S38" s="6" t="s">
        <v>117</v>
      </c>
      <c r="T38" s="6" t="s">
        <v>3</v>
      </c>
      <c r="V38" s="1"/>
      <c r="W38" s="2" t="s">
        <v>116</v>
      </c>
      <c r="X38" s="2" t="s">
        <v>10</v>
      </c>
      <c r="Y38" s="2" t="s">
        <v>11</v>
      </c>
      <c r="Z38" s="2" t="s">
        <v>59</v>
      </c>
      <c r="AA38" s="2" t="s">
        <v>60</v>
      </c>
      <c r="AB38" s="2" t="s">
        <v>143</v>
      </c>
      <c r="AC38" s="2" t="s">
        <v>62</v>
      </c>
      <c r="AD38" s="2" t="s">
        <v>12</v>
      </c>
      <c r="AE38" s="2" t="s">
        <v>144</v>
      </c>
      <c r="AF38" s="2" t="s">
        <v>13</v>
      </c>
      <c r="AG38" s="2" t="s">
        <v>145</v>
      </c>
      <c r="AH38" s="2" t="s">
        <v>14</v>
      </c>
      <c r="AI38" s="2" t="s">
        <v>15</v>
      </c>
      <c r="AJ38" s="2" t="s">
        <v>18</v>
      </c>
      <c r="AK38" s="2" t="s">
        <v>19</v>
      </c>
      <c r="AL38" s="6" t="s">
        <v>117</v>
      </c>
    </row>
    <row r="39" spans="1:40" x14ac:dyDescent="0.25">
      <c r="A39" s="82" t="s">
        <v>34</v>
      </c>
      <c r="B39" s="82" t="s">
        <v>36</v>
      </c>
      <c r="C39" s="2">
        <v>350</v>
      </c>
      <c r="D39" s="5">
        <f>D75*SPHERE!$E$19</f>
        <v>5097.606851222502</v>
      </c>
      <c r="E39" s="5">
        <f>E75*SPHERE!$E$19</f>
        <v>5101.0827778255543</v>
      </c>
      <c r="F39" s="5">
        <f>F75*SPHERE!$E$19</f>
        <v>4972.0864934965857</v>
      </c>
      <c r="G39" s="5">
        <f>G75*SPHERE!$E$19</f>
        <v>4909.6231188184056</v>
      </c>
      <c r="H39" s="5">
        <f>H75*SPHERE!$E$19</f>
        <v>5029.0183445509265</v>
      </c>
      <c r="I39" s="5">
        <f>I75*SPHERE!$E$19</f>
        <v>5082.6065368000718</v>
      </c>
      <c r="J39" s="5">
        <f>J75*SPHERE!$E$19</f>
        <v>4983.6128243067096</v>
      </c>
      <c r="K39" s="5">
        <f>K75*SPHERE!$E$19</f>
        <v>5308.3217315706424</v>
      </c>
      <c r="L39" s="5">
        <f>L75*SPHERE!$E$19</f>
        <v>5090.1066940112878</v>
      </c>
      <c r="M39" s="5">
        <f>M75*SPHERE!$E$19</f>
        <v>5243.1652787505782</v>
      </c>
      <c r="N39" s="5">
        <f>N75*SPHERE!$E$19</f>
        <v>5117.6072704524095</v>
      </c>
      <c r="O39" s="5">
        <f>O75*SPHERE!$E$19</f>
        <v>4822.7152099791201</v>
      </c>
      <c r="P39" s="5">
        <f>P75*SPHERE!$E$19</f>
        <v>4601.9254972021017</v>
      </c>
      <c r="Q39" s="5">
        <f>Q75*SPHERE!$E$19</f>
        <v>5231.4119703816141</v>
      </c>
      <c r="R39" s="5">
        <f>R75*SPHERE!$E$19</f>
        <v>5310.7288815469956</v>
      </c>
      <c r="S39" s="5">
        <f>S75*SPHERE!$E$19</f>
        <v>5225.6095342939043</v>
      </c>
      <c r="T39" s="14">
        <f>'FUTURE LED TOOL'!E3</f>
        <v>32.864864864864863</v>
      </c>
      <c r="V39" s="1"/>
      <c r="W39" s="5">
        <f>W75*SPHERE!$E$19</f>
        <v>155.10810320331629</v>
      </c>
      <c r="X39" s="5">
        <f>X75*SPHERE!$E$19</f>
        <v>155.21386741738939</v>
      </c>
      <c r="Y39" s="5">
        <f>Y75*SPHERE!$E$19</f>
        <v>151.28881600277441</v>
      </c>
      <c r="Z39" s="5">
        <f>Z75*SPHERE!$E$19</f>
        <v>149.38820345088899</v>
      </c>
      <c r="AA39" s="5">
        <f>AA75*SPHERE!$E$19</f>
        <v>153.0211173917634</v>
      </c>
      <c r="AB39" s="5">
        <f>AB75*SPHERE!$E$19</f>
        <v>154.65167916250218</v>
      </c>
      <c r="AC39" s="5">
        <f>AC75*SPHERE!$E$19</f>
        <v>151.63953495012194</v>
      </c>
      <c r="AD39" s="5">
        <f>AD75*SPHERE!$E$19</f>
        <v>161.51965795075145</v>
      </c>
      <c r="AE39" s="5">
        <f>AE75*SPHERE!$E$19</f>
        <v>154.87989118290926</v>
      </c>
      <c r="AF39" s="5">
        <f>AF75*SPHERE!$E$19</f>
        <v>159.53710140935146</v>
      </c>
      <c r="AG39" s="5">
        <f>AG75*SPHERE!$E$19</f>
        <v>155.71666859106838</v>
      </c>
      <c r="AH39" s="5">
        <f>AH75*SPHERE!$E$19</f>
        <v>146.74380161943046</v>
      </c>
      <c r="AI39" s="5">
        <f>AI75*SPHERE!$E$19</f>
        <v>140.02569358262974</v>
      </c>
      <c r="AJ39" s="5">
        <f>AJ75*SPHERE!$E$19</f>
        <v>159.17947607246688</v>
      </c>
      <c r="AK39" s="5">
        <f>AK75*SPHERE!$E$19</f>
        <v>161.59290182338722</v>
      </c>
      <c r="AL39" s="5">
        <f>AL75*SPHERE!$E$19</f>
        <v>159.00292168492967</v>
      </c>
      <c r="AN39" s="24"/>
    </row>
    <row r="40" spans="1:40" x14ac:dyDescent="0.25">
      <c r="A40" s="83"/>
      <c r="B40" s="83"/>
      <c r="C40" s="2">
        <v>530</v>
      </c>
      <c r="D40" s="5">
        <f>D76*SPHERE!$E$19</f>
        <v>7716.8869086706236</v>
      </c>
      <c r="E40" s="5">
        <f>E76*SPHERE!$E$19</f>
        <v>7722.1488547722838</v>
      </c>
      <c r="F40" s="5">
        <f>F76*SPHERE!$E$19</f>
        <v>7526.8709985432124</v>
      </c>
      <c r="G40" s="5">
        <f>G76*SPHERE!$E$19</f>
        <v>7432.3123532036161</v>
      </c>
      <c r="H40" s="5">
        <f>H76*SPHERE!$E$19</f>
        <v>7613.0558827271043</v>
      </c>
      <c r="I40" s="5">
        <f>I76*SPHERE!$E$19</f>
        <v>7694.1790511659519</v>
      </c>
      <c r="J40" s="5">
        <f>J76*SPHERE!$E$19</f>
        <v>7544.3198512950312</v>
      </c>
      <c r="K40" s="5">
        <f>K76*SPHERE!$E$19</f>
        <v>8035.8724540605535</v>
      </c>
      <c r="L40" s="5">
        <f>L76*SPHERE!$E$19</f>
        <v>7705.5329799182873</v>
      </c>
      <c r="M40" s="5">
        <f>M76*SPHERE!$E$19</f>
        <v>7937.2369585315118</v>
      </c>
      <c r="N40" s="5">
        <f>N76*SPHERE!$E$19</f>
        <v>7747.1640520101855</v>
      </c>
      <c r="O40" s="5">
        <f>O76*SPHERE!$E$19</f>
        <v>7300.7489503058441</v>
      </c>
      <c r="P40" s="5">
        <f>P76*SPHERE!$E$19</f>
        <v>6966.5118673323868</v>
      </c>
      <c r="Q40" s="5">
        <f>Q76*SPHERE!$E$19</f>
        <v>7919.4445013779623</v>
      </c>
      <c r="R40" s="5">
        <f>R76*SPHERE!$E$19</f>
        <v>8039.516458920456</v>
      </c>
      <c r="S40" s="5">
        <f>S76*SPHERE!$E$19</f>
        <v>7910.6606260438148</v>
      </c>
      <c r="T40" s="14">
        <f>'FUTURE LED TOOL'!E4</f>
        <v>50.688288288288284</v>
      </c>
      <c r="V40" s="1"/>
      <c r="W40" s="5">
        <f>W76*SPHERE!$E$19</f>
        <v>152.24201031964299</v>
      </c>
      <c r="X40" s="5">
        <f>X76*SPHERE!$E$19</f>
        <v>152.34582021891859</v>
      </c>
      <c r="Y40" s="5">
        <f>Y76*SPHERE!$E$19</f>
        <v>148.49329603979393</v>
      </c>
      <c r="Z40" s="5">
        <f>Z76*SPHERE!$E$19</f>
        <v>146.62780307223119</v>
      </c>
      <c r="AA40" s="5">
        <f>AA76*SPHERE!$E$19</f>
        <v>150.19358790393656</v>
      </c>
      <c r="AB40" s="5">
        <f>AB76*SPHERE!$E$19</f>
        <v>151.79402009800597</v>
      </c>
      <c r="AC40" s="5">
        <f>AC76*SPHERE!$E$19</f>
        <v>148.83753439032927</v>
      </c>
      <c r="AD40" s="5">
        <f>AD76*SPHERE!$E$19</f>
        <v>158.53509213719636</v>
      </c>
      <c r="AE40" s="5">
        <f>AE76*SPHERE!$E$19</f>
        <v>152.01801520882447</v>
      </c>
      <c r="AF40" s="5">
        <f>AF76*SPHERE!$E$19</f>
        <v>156.58916934398513</v>
      </c>
      <c r="AG40" s="5">
        <f>AG76*SPHERE!$E$19</f>
        <v>152.83933061515901</v>
      </c>
      <c r="AH40" s="5">
        <f>AH76*SPHERE!$E$19</f>
        <v>144.03226458907093</v>
      </c>
      <c r="AI40" s="5">
        <f>AI76*SPHERE!$E$19</f>
        <v>137.43829398441187</v>
      </c>
      <c r="AJ40" s="5">
        <f>AJ76*SPHERE!$E$19</f>
        <v>156.23815222041694</v>
      </c>
      <c r="AK40" s="5">
        <f>AK76*SPHERE!$E$19</f>
        <v>158.60698260702594</v>
      </c>
      <c r="AL40" s="5">
        <f>AL76*SPHERE!$E$19</f>
        <v>156.06486021094545</v>
      </c>
    </row>
    <row r="41" spans="1:40" x14ac:dyDescent="0.25">
      <c r="A41" s="83"/>
      <c r="B41" s="83"/>
      <c r="C41" s="2">
        <v>700</v>
      </c>
      <c r="D41" s="5">
        <f>D77*SPHERE!$E$19</f>
        <v>9998.6744519334534</v>
      </c>
      <c r="E41" s="5">
        <f>E77*SPHERE!$E$19</f>
        <v>10005.492290094979</v>
      </c>
      <c r="F41" s="5">
        <f>F77*SPHERE!$E$19</f>
        <v>9752.4731989492811</v>
      </c>
      <c r="G41" s="5">
        <f>G77*SPHERE!$E$19</f>
        <v>9629.9547374821141</v>
      </c>
      <c r="H41" s="5">
        <f>H77*SPHERE!$E$19</f>
        <v>9864.1418821671341</v>
      </c>
      <c r="I41" s="5">
        <f>I77*SPHERE!$E$19</f>
        <v>9969.2521632078042</v>
      </c>
      <c r="J41" s="5">
        <f>J77*SPHERE!$E$19</f>
        <v>9775.081460582498</v>
      </c>
      <c r="K41" s="5">
        <f>K77*SPHERE!$E$19</f>
        <v>10411.980058322828</v>
      </c>
      <c r="L41" s="5">
        <f>L77*SPHERE!$E$19</f>
        <v>9983.9633075706279</v>
      </c>
      <c r="M41" s="5">
        <f>M77*SPHERE!$E$19</f>
        <v>10284.179272737656</v>
      </c>
      <c r="N41" s="5">
        <f>N77*SPHERE!$E$19</f>
        <v>10037.90417023432</v>
      </c>
      <c r="O41" s="5">
        <f>O77*SPHERE!$E$19</f>
        <v>9459.4896715906689</v>
      </c>
      <c r="P41" s="5">
        <f>P77*SPHERE!$E$19</f>
        <v>9026.4228375205075</v>
      </c>
      <c r="Q41" s="5">
        <f>Q77*SPHERE!$E$19</f>
        <v>10261.125807151884</v>
      </c>
      <c r="R41" s="5">
        <f>R77*SPHERE!$E$19</f>
        <v>10416.701550127313</v>
      </c>
      <c r="S41" s="5">
        <f>S77*SPHERE!$E$19</f>
        <v>10249.744649058999</v>
      </c>
      <c r="T41" s="14">
        <f>'FUTURE LED TOOL'!E5</f>
        <v>67.942342342342343</v>
      </c>
      <c r="V41" s="1"/>
      <c r="W41" s="5">
        <f>W77*SPHERE!$E$19</f>
        <v>147.16411161618399</v>
      </c>
      <c r="X41" s="5">
        <f>X77*SPHERE!$E$19</f>
        <v>147.26445902733408</v>
      </c>
      <c r="Y41" s="5">
        <f>Y77*SPHERE!$E$19</f>
        <v>143.54043241266709</v>
      </c>
      <c r="Z41" s="5">
        <f>Z77*SPHERE!$E$19</f>
        <v>141.73716132657722</v>
      </c>
      <c r="AA41" s="5">
        <f>AA77*SPHERE!$E$19</f>
        <v>145.18401253322264</v>
      </c>
      <c r="AB41" s="5">
        <f>AB77*SPHERE!$E$19</f>
        <v>146.73106371540072</v>
      </c>
      <c r="AC41" s="5">
        <f>AC77*SPHERE!$E$19</f>
        <v>143.87318899499542</v>
      </c>
      <c r="AD41" s="5">
        <f>AD77*SPHERE!$E$19</f>
        <v>153.2472932101721</v>
      </c>
      <c r="AE41" s="5">
        <f>AE77*SPHERE!$E$19</f>
        <v>146.94758766579235</v>
      </c>
      <c r="AF41" s="5">
        <f>AF77*SPHERE!$E$19</f>
        <v>151.36627496471306</v>
      </c>
      <c r="AG41" s="5">
        <f>AG77*SPHERE!$E$19</f>
        <v>147.74150881722838</v>
      </c>
      <c r="AH41" s="5">
        <f>AH77*SPHERE!$E$19</f>
        <v>139.22819475264723</v>
      </c>
      <c r="AI41" s="5">
        <f>AI77*SPHERE!$E$19</f>
        <v>132.85416025309962</v>
      </c>
      <c r="AJ41" s="5">
        <f>AJ77*SPHERE!$E$19</f>
        <v>151.02696570937985</v>
      </c>
      <c r="AK41" s="5">
        <f>AK77*SPHERE!$E$19</f>
        <v>153.31678583644475</v>
      </c>
      <c r="AL41" s="5">
        <f>AL77*SPHERE!$E$19</f>
        <v>150.85945370286794</v>
      </c>
    </row>
    <row r="42" spans="1:40" x14ac:dyDescent="0.25">
      <c r="A42" s="83"/>
      <c r="B42" s="83"/>
      <c r="C42" s="2">
        <v>1050</v>
      </c>
      <c r="D42" s="5">
        <f>D78*SPHERE!$E$19</f>
        <v>14151.111636007845</v>
      </c>
      <c r="E42" s="5">
        <f>E78*SPHERE!$E$19</f>
        <v>14160.760913960023</v>
      </c>
      <c r="F42" s="5">
        <f>F78*SPHERE!$E$19</f>
        <v>13802.663305916423</v>
      </c>
      <c r="G42" s="5">
        <f>G78*SPHERE!$E$19</f>
        <v>13629.263078313399</v>
      </c>
      <c r="H42" s="5">
        <f>H78*SPHERE!$E$19</f>
        <v>13960.707855727349</v>
      </c>
      <c r="I42" s="5">
        <f>I78*SPHERE!$E$19</f>
        <v>14109.470307015179</v>
      </c>
      <c r="J42" s="5">
        <f>J78*SPHERE!$E$19</f>
        <v>13834.660750758312</v>
      </c>
      <c r="K42" s="5">
        <f>K78*SPHERE!$E$19</f>
        <v>14736.062551643772</v>
      </c>
      <c r="L42" s="5">
        <f>L78*SPHERE!$E$19</f>
        <v>14130.290971511515</v>
      </c>
      <c r="M42" s="5">
        <f>M78*SPHERE!$E$19</f>
        <v>14555.186257223009</v>
      </c>
      <c r="N42" s="5">
        <f>N78*SPHERE!$E$19</f>
        <v>14206.63340799807</v>
      </c>
      <c r="O42" s="5">
        <f>O78*SPHERE!$E$19</f>
        <v>13388.004080526665</v>
      </c>
      <c r="P42" s="5">
        <f>P78*SPHERE!$E$19</f>
        <v>12775.085123694911</v>
      </c>
      <c r="Q42" s="5">
        <f>Q78*SPHERE!$E$19</f>
        <v>14522.558715775449</v>
      </c>
      <c r="R42" s="5">
        <f>R78*SPHERE!$E$19</f>
        <v>14742.744873178986</v>
      </c>
      <c r="S42" s="5">
        <f>S78*SPHERE!$E$19</f>
        <v>14506.450976745269</v>
      </c>
      <c r="T42" s="14">
        <f>'FUTURE LED TOOL'!E6</f>
        <v>104.7927927927928</v>
      </c>
      <c r="V42" s="1"/>
      <c r="W42" s="5">
        <f>W78*SPHERE!$E$19</f>
        <v>135.03897795709</v>
      </c>
      <c r="X42" s="5">
        <f>X78*SPHERE!$E$19</f>
        <v>135.13105755240392</v>
      </c>
      <c r="Y42" s="5">
        <f>Y78*SPHERE!$E$19</f>
        <v>131.71386063933312</v>
      </c>
      <c r="Z42" s="5">
        <f>Z78*SPHERE!$E$19</f>
        <v>130.0591645196688</v>
      </c>
      <c r="AA42" s="5">
        <f>AA78*SPHERE!$E$19</f>
        <v>133.22202303866365</v>
      </c>
      <c r="AB42" s="5">
        <f>AB78*SPHERE!$E$19</f>
        <v>134.64160970415102</v>
      </c>
      <c r="AC42" s="5">
        <f>AC78*SPHERE!$E$19</f>
        <v>132.01920076806849</v>
      </c>
      <c r="AD42" s="5">
        <f>AD78*SPHERE!$E$19</f>
        <v>140.62095454199266</v>
      </c>
      <c r="AE42" s="5">
        <f>AE78*SPHERE!$E$19</f>
        <v>134.84029383062054</v>
      </c>
      <c r="AF42" s="5">
        <f>AF78*SPHERE!$E$19</f>
        <v>138.89491700066662</v>
      </c>
      <c r="AG42" s="5">
        <f>AG78*SPHERE!$E$19</f>
        <v>135.56880229434196</v>
      </c>
      <c r="AH42" s="5">
        <f>AH78*SPHERE!$E$19</f>
        <v>127.75691651809316</v>
      </c>
      <c r="AI42" s="5">
        <f>AI78*SPHERE!$E$19</f>
        <v>121.90805095685481</v>
      </c>
      <c r="AJ42" s="5">
        <f>AJ78*SPHERE!$E$19</f>
        <v>138.58356408623408</v>
      </c>
      <c r="AK42" s="5">
        <f>AK78*SPHERE!$E$19</f>
        <v>140.68472153738546</v>
      </c>
      <c r="AL42" s="5">
        <f>AL78*SPHERE!$E$19</f>
        <v>138.42985371550247</v>
      </c>
    </row>
    <row r="43" spans="1:40" x14ac:dyDescent="0.25">
      <c r="A43" s="83"/>
      <c r="B43" s="83"/>
      <c r="C43" s="2">
        <v>1200</v>
      </c>
      <c r="D43" s="5">
        <f>D79*SPHERE!$E$19</f>
        <v>15436.173940951516</v>
      </c>
      <c r="E43" s="5">
        <f>E79*SPHERE!$E$19</f>
        <v>15446.699469737207</v>
      </c>
      <c r="F43" s="5">
        <f>F79*SPHERE!$E$19</f>
        <v>15056.083021518794</v>
      </c>
      <c r="G43" s="5">
        <f>G79*SPHERE!$E$19</f>
        <v>14866.936320995983</v>
      </c>
      <c r="H43" s="5">
        <f>H79*SPHERE!$E$19</f>
        <v>15228.479595304076</v>
      </c>
      <c r="I43" s="5">
        <f>I79*SPHERE!$E$19</f>
        <v>15390.751163293</v>
      </c>
      <c r="J43" s="5">
        <f>J79*SPHERE!$E$19</f>
        <v>15090.98615400406</v>
      </c>
      <c r="K43" s="5">
        <f>K79*SPHERE!$E$19</f>
        <v>16074.244243336769</v>
      </c>
      <c r="L43" s="5">
        <f>L79*SPHERE!$E$19</f>
        <v>15413.462552122261</v>
      </c>
      <c r="M43" s="5">
        <f>M79*SPHERE!$E$19</f>
        <v>15876.942574443901</v>
      </c>
      <c r="N43" s="5">
        <f>N79*SPHERE!$E$19</f>
        <v>15496.737644496199</v>
      </c>
      <c r="O43" s="5">
        <f>O79*SPHERE!$E$19</f>
        <v>14603.768596053471</v>
      </c>
      <c r="P43" s="5">
        <f>P79*SPHERE!$E$19</f>
        <v>13935.190474933472</v>
      </c>
      <c r="Q43" s="5">
        <f>Q79*SPHERE!$E$19</f>
        <v>15841.352126286551</v>
      </c>
      <c r="R43" s="5">
        <f>R79*SPHERE!$E$19</f>
        <v>16081.533386423198</v>
      </c>
      <c r="S43" s="5">
        <f>S79*SPHERE!$E$19</f>
        <v>15823.781643637498</v>
      </c>
      <c r="T43" s="14">
        <f>'FUTURE LED TOOL'!E7</f>
        <v>120.73513513513514</v>
      </c>
      <c r="V43" s="1"/>
      <c r="W43" s="5">
        <f>W79*SPHERE!$E$19</f>
        <v>127.8515481319856</v>
      </c>
      <c r="X43" s="5">
        <f>X79*SPHERE!$E$19</f>
        <v>127.93872680432411</v>
      </c>
      <c r="Y43" s="5">
        <f>Y79*SPHERE!$E$19</f>
        <v>124.70340969649789</v>
      </c>
      <c r="Z43" s="5">
        <f>Z79*SPHERE!$E$19</f>
        <v>123.13678453546994</v>
      </c>
      <c r="AA43" s="5">
        <f>AA79*SPHERE!$E$19</f>
        <v>126.13130037299669</v>
      </c>
      <c r="AB43" s="5">
        <f>AB79*SPHERE!$E$19</f>
        <v>127.47532974611413</v>
      </c>
      <c r="AC43" s="5">
        <f>AC79*SPHERE!$E$19</f>
        <v>124.99249814159882</v>
      </c>
      <c r="AD43" s="5">
        <f>AD79*SPHERE!$E$19</f>
        <v>133.13642483064569</v>
      </c>
      <c r="AE43" s="5">
        <f>AE79*SPHERE!$E$19</f>
        <v>127.66343893904988</v>
      </c>
      <c r="AF43" s="5">
        <f>AF79*SPHERE!$E$19</f>
        <v>131.50225538467595</v>
      </c>
      <c r="AG43" s="5">
        <f>AG79*SPHERE!$E$19</f>
        <v>128.35317264648089</v>
      </c>
      <c r="AH43" s="5">
        <f>AH79*SPHERE!$E$19</f>
        <v>120.9570733466105</v>
      </c>
      <c r="AI43" s="5">
        <f>AI79*SPHERE!$E$19</f>
        <v>115.41951279829387</v>
      </c>
      <c r="AJ43" s="5">
        <f>AJ79*SPHERE!$E$19</f>
        <v>131.20747418351593</v>
      </c>
      <c r="AK43" s="5">
        <f>AK79*SPHERE!$E$19</f>
        <v>133.19679783704743</v>
      </c>
      <c r="AL43" s="5">
        <f>AL79*SPHERE!$E$19</f>
        <v>131.06194502475543</v>
      </c>
    </row>
    <row r="44" spans="1:40" x14ac:dyDescent="0.25">
      <c r="A44" s="82" t="s">
        <v>33</v>
      </c>
      <c r="B44" s="82" t="s">
        <v>37</v>
      </c>
      <c r="C44" s="2">
        <v>350</v>
      </c>
      <c r="D44" s="5">
        <f>D80*SPHERE!$E$19</f>
        <v>7533.4091397376915</v>
      </c>
      <c r="E44" s="5">
        <f>E80*SPHERE!$E$19</f>
        <v>7538.5459770821008</v>
      </c>
      <c r="F44" s="5">
        <f>F80*SPHERE!$E$19</f>
        <v>7347.9110741328859</v>
      </c>
      <c r="G44" s="5">
        <f>G80*SPHERE!$E$19</f>
        <v>7255.6006682045409</v>
      </c>
      <c r="H44" s="5">
        <f>H80*SPHERE!$E$19</f>
        <v>7432.0468146072817</v>
      </c>
      <c r="I44" s="5">
        <f>I80*SPHERE!$E$19</f>
        <v>7511.2411873892706</v>
      </c>
      <c r="J44" s="5">
        <f>J80*SPHERE!$E$19</f>
        <v>7364.9450605517895</v>
      </c>
      <c r="K44" s="5">
        <f>K80*SPHERE!$E$19</f>
        <v>7844.8104407447927</v>
      </c>
      <c r="L44" s="5">
        <f>L80*SPHERE!$E$19</f>
        <v>7522.3251635634806</v>
      </c>
      <c r="M44" s="5">
        <f>M80*SPHERE!$E$19</f>
        <v>7748.5201163801657</v>
      </c>
      <c r="N44" s="5">
        <f>N80*SPHERE!$E$19</f>
        <v>7562.9664095355829</v>
      </c>
      <c r="O44" s="5">
        <f>O80*SPHERE!$E$19</f>
        <v>7127.1653349445132</v>
      </c>
      <c r="P44" s="5">
        <f>P80*SPHERE!$E$19</f>
        <v>6800.8751190178846</v>
      </c>
      <c r="Q44" s="5">
        <f>Q80*SPHERE!$E$19</f>
        <v>7731.1506951452438</v>
      </c>
      <c r="R44" s="5">
        <f>R80*SPHERE!$E$19</f>
        <v>7848.3678052418663</v>
      </c>
      <c r="S44" s="5">
        <f>S80*SPHERE!$E$19</f>
        <v>7722.5756664441988</v>
      </c>
      <c r="T44" s="14">
        <f>'FUTURE LED TOOL'!E8</f>
        <v>49.297297297297298</v>
      </c>
      <c r="V44" s="1"/>
      <c r="W44" s="5">
        <f>W80*SPHERE!$E$19</f>
        <v>152.8158652249422</v>
      </c>
      <c r="X44" s="5">
        <f>X80*SPHERE!$E$19</f>
        <v>152.9200664210733</v>
      </c>
      <c r="Y44" s="5">
        <f>Y80*SPHERE!$E$19</f>
        <v>149.0530206923886</v>
      </c>
      <c r="Z44" s="5">
        <f>Z80*SPHERE!$E$19</f>
        <v>147.18049601072809</v>
      </c>
      <c r="AA44" s="5">
        <f>AA80*SPHERE!$E$19</f>
        <v>150.7597215682398</v>
      </c>
      <c r="AB44" s="5">
        <f>AB80*SPHERE!$E$19</f>
        <v>152.36618636699728</v>
      </c>
      <c r="AC44" s="5">
        <f>AC80*SPHERE!$E$19</f>
        <v>149.39855660110538</v>
      </c>
      <c r="AD44" s="5">
        <f>AD80*SPHERE!$E$19</f>
        <v>159.13266793177485</v>
      </c>
      <c r="AE44" s="5">
        <f>AE80*SPHERE!$E$19</f>
        <v>152.59102579596973</v>
      </c>
      <c r="AF44" s="5">
        <f>AF80*SPHERE!$E$19</f>
        <v>157.17941025551872</v>
      </c>
      <c r="AG44" s="5">
        <f>AG80*SPHERE!$E$19</f>
        <v>153.41543703553538</v>
      </c>
      <c r="AH44" s="5">
        <f>AH80*SPHERE!$E$19</f>
        <v>144.57517400929112</v>
      </c>
      <c r="AI44" s="5">
        <f>AI80*SPHERE!$E$19</f>
        <v>137.95634835727068</v>
      </c>
      <c r="AJ44" s="5">
        <f>AJ80*SPHERE!$E$19</f>
        <v>156.82707002213488</v>
      </c>
      <c r="AK44" s="5">
        <f>AK80*SPHERE!$E$19</f>
        <v>159.20482938264749</v>
      </c>
      <c r="AL44" s="5">
        <f>AL80*SPHERE!$E$19</f>
        <v>156.65312481273867</v>
      </c>
    </row>
    <row r="45" spans="1:40" x14ac:dyDescent="0.25">
      <c r="A45" s="83"/>
      <c r="B45" s="83"/>
      <c r="C45" s="2">
        <v>530</v>
      </c>
      <c r="D45" s="5">
        <f>D81*SPHERE!$E$19</f>
        <v>11404.266367493536</v>
      </c>
      <c r="E45" s="5">
        <f>E81*SPHERE!$E$19</f>
        <v>11412.042642520619</v>
      </c>
      <c r="F45" s="5">
        <f>F81*SPHERE!$E$19</f>
        <v>11123.454677650068</v>
      </c>
      <c r="G45" s="5">
        <f>G81*SPHERE!$E$19</f>
        <v>10983.712837246727</v>
      </c>
      <c r="H45" s="5">
        <f>H81*SPHERE!$E$19</f>
        <v>11250.82150156715</v>
      </c>
      <c r="I45" s="5">
        <f>I81*SPHERE!$E$19</f>
        <v>11370.707957388111</v>
      </c>
      <c r="J45" s="5">
        <f>J81*SPHERE!$E$19</f>
        <v>11149.241159549309</v>
      </c>
      <c r="K45" s="5">
        <f>K81*SPHERE!$E$19</f>
        <v>11875.673577429394</v>
      </c>
      <c r="L45" s="5">
        <f>L81*SPHERE!$E$19</f>
        <v>11387.487162440824</v>
      </c>
      <c r="M45" s="5">
        <f>M81*SPHERE!$E$19</f>
        <v>11729.906835268246</v>
      </c>
      <c r="N45" s="5">
        <f>N81*SPHERE!$E$19</f>
        <v>11449.010914300768</v>
      </c>
      <c r="O45" s="5">
        <f>O81*SPHERE!$E$19</f>
        <v>10789.284163013564</v>
      </c>
      <c r="P45" s="5">
        <f>P81*SPHERE!$E$19</f>
        <v>10295.337734973971</v>
      </c>
      <c r="Q45" s="5">
        <f>Q81*SPHERE!$E$19</f>
        <v>11703.612563612753</v>
      </c>
      <c r="R45" s="5">
        <f>R81*SPHERE!$E$19</f>
        <v>11881.058806286392</v>
      </c>
      <c r="S45" s="5">
        <f>S81*SPHERE!$E$19</f>
        <v>11690.631467059826</v>
      </c>
      <c r="T45" s="14">
        <f>'FUTURE LED TOOL'!E9</f>
        <v>76.032432432432429</v>
      </c>
      <c r="V45" s="1"/>
      <c r="W45" s="5">
        <f>W81*SPHERE!$E$19</f>
        <v>149.99212839373698</v>
      </c>
      <c r="X45" s="5">
        <f>X81*SPHERE!$E$19</f>
        <v>150.09440415657005</v>
      </c>
      <c r="Y45" s="5">
        <f>Y81*SPHERE!$E$19</f>
        <v>146.29881383230929</v>
      </c>
      <c r="Z45" s="5">
        <f>Z81*SPHERE!$E$19</f>
        <v>144.46088972633615</v>
      </c>
      <c r="AA45" s="5">
        <f>AA81*SPHERE!$E$19</f>
        <v>147.97397823047936</v>
      </c>
      <c r="AB45" s="5">
        <f>AB81*SPHERE!$E$19</f>
        <v>149.55075871724731</v>
      </c>
      <c r="AC45" s="5">
        <f>AC81*SPHERE!$E$19</f>
        <v>146.63796491658059</v>
      </c>
      <c r="AD45" s="5">
        <f>AD81*SPHERE!$E$19</f>
        <v>156.19220900216393</v>
      </c>
      <c r="AE45" s="5">
        <f>AE81*SPHERE!$E$19</f>
        <v>149.77144355549214</v>
      </c>
      <c r="AF45" s="5">
        <f>AF81*SPHERE!$E$19</f>
        <v>154.27504368865533</v>
      </c>
      <c r="AG45" s="5">
        <f>AG81*SPHERE!$E$19</f>
        <v>150.58062129572318</v>
      </c>
      <c r="AH45" s="5">
        <f>AH81*SPHERE!$E$19</f>
        <v>141.9037089547497</v>
      </c>
      <c r="AI45" s="5">
        <f>AI81*SPHERE!$E$19</f>
        <v>135.40718619153881</v>
      </c>
      <c r="AJ45" s="5">
        <f>AJ81*SPHERE!$E$19</f>
        <v>153.929214010263</v>
      </c>
      <c r="AK45" s="5">
        <f>AK81*SPHERE!$E$19</f>
        <v>156.2630370512571</v>
      </c>
      <c r="AL45" s="5">
        <f>AL81*SPHERE!$E$19</f>
        <v>153.75848296644872</v>
      </c>
    </row>
    <row r="46" spans="1:40" x14ac:dyDescent="0.25">
      <c r="A46" s="83"/>
      <c r="B46" s="83"/>
      <c r="C46" s="2">
        <v>700</v>
      </c>
      <c r="D46" s="5">
        <f>D82*SPHERE!$E$19</f>
        <v>14776.366185123332</v>
      </c>
      <c r="E46" s="5">
        <f>E82*SPHERE!$E$19</f>
        <v>14786.441808022137</v>
      </c>
      <c r="F46" s="5">
        <f>F82*SPHERE!$E$19</f>
        <v>14412.521968890565</v>
      </c>
      <c r="G46" s="5">
        <f>G82*SPHERE!$E$19</f>
        <v>14231.46020317554</v>
      </c>
      <c r="H46" s="5">
        <f>H82*SPHERE!$E$19</f>
        <v>14577.549579557341</v>
      </c>
      <c r="I46" s="5">
        <f>I82*SPHERE!$E$19</f>
        <v>14732.884970257835</v>
      </c>
      <c r="J46" s="5">
        <f>J82*SPHERE!$E$19</f>
        <v>14445.933192979064</v>
      </c>
      <c r="K46" s="5">
        <f>K82*SPHERE!$E$19</f>
        <v>15387.162647767727</v>
      </c>
      <c r="L46" s="5">
        <f>L82*SPHERE!$E$19</f>
        <v>14754.625577690584</v>
      </c>
      <c r="M46" s="5">
        <f>M82*SPHERE!$E$19</f>
        <v>15198.294491730527</v>
      </c>
      <c r="N46" s="5">
        <f>N82*SPHERE!$E$19</f>
        <v>14834.341138277321</v>
      </c>
      <c r="O46" s="5">
        <f>O82*SPHERE!$E$19</f>
        <v>13979.541386587196</v>
      </c>
      <c r="P46" s="5">
        <f>P82*SPHERE!$E$19</f>
        <v>13339.541139192868</v>
      </c>
      <c r="Q46" s="5">
        <f>Q82*SPHERE!$E$19</f>
        <v>15164.225330766332</v>
      </c>
      <c r="R46" s="5">
        <f>R82*SPHERE!$E$19</f>
        <v>15394.140221863025</v>
      </c>
      <c r="S46" s="5">
        <f>S82*SPHERE!$E$19</f>
        <v>15147.40588530887</v>
      </c>
      <c r="T46" s="14">
        <f>'FUTURE LED TOOL'!E10</f>
        <v>101.91351351351351</v>
      </c>
      <c r="V46" s="1"/>
      <c r="W46" s="5">
        <f>W82*SPHERE!$E$19</f>
        <v>144.98927252826013</v>
      </c>
      <c r="X46" s="5">
        <f>X82*SPHERE!$E$19</f>
        <v>145.08813697274294</v>
      </c>
      <c r="Y46" s="5">
        <f>Y82*SPHERE!$E$19</f>
        <v>141.4191452341548</v>
      </c>
      <c r="Z46" s="5">
        <f>Z82*SPHERE!$E$19</f>
        <v>139.64252347446032</v>
      </c>
      <c r="AA46" s="5">
        <f>AA82*SPHERE!$E$19</f>
        <v>143.03843599332282</v>
      </c>
      <c r="AB46" s="5">
        <f>AB82*SPHERE!$E$19</f>
        <v>144.5626243501485</v>
      </c>
      <c r="AC46" s="5">
        <f>AC82*SPHERE!$E$19</f>
        <v>141.74698423152259</v>
      </c>
      <c r="AD46" s="5">
        <f>AD82*SPHERE!$E$19</f>
        <v>150.98255488686908</v>
      </c>
      <c r="AE46" s="5">
        <f>AE82*SPHERE!$E$19</f>
        <v>144.77594843920431</v>
      </c>
      <c r="AF46" s="5">
        <f>AF82*SPHERE!$E$19</f>
        <v>149.129334940604</v>
      </c>
      <c r="AG46" s="5">
        <f>AG82*SPHERE!$E$19</f>
        <v>145.55813676574226</v>
      </c>
      <c r="AH46" s="5">
        <f>AH82*SPHERE!$E$19</f>
        <v>137.17063522428299</v>
      </c>
      <c r="AI46" s="5">
        <f>AI82*SPHERE!$E$19</f>
        <v>130.89079827891592</v>
      </c>
      <c r="AJ46" s="5">
        <f>AJ82*SPHERE!$E$19</f>
        <v>148.79504010776341</v>
      </c>
      <c r="AK46" s="5">
        <f>AK82*SPHERE!$E$19</f>
        <v>151.051020528517</v>
      </c>
      <c r="AL46" s="5">
        <f>AL82*SPHERE!$E$19</f>
        <v>148.63000364814579</v>
      </c>
    </row>
    <row r="47" spans="1:40" x14ac:dyDescent="0.25">
      <c r="A47" s="83"/>
      <c r="B47" s="83"/>
      <c r="C47" s="2">
        <v>1050</v>
      </c>
      <c r="D47" s="5">
        <f>D83*SPHERE!$E$19</f>
        <v>20912.972861095346</v>
      </c>
      <c r="E47" s="5">
        <f>E83*SPHERE!$E$19</f>
        <v>20927.232877773433</v>
      </c>
      <c r="F47" s="5">
        <f>F83*SPHERE!$E$19</f>
        <v>20398.02459002427</v>
      </c>
      <c r="G47" s="5">
        <f>G83*SPHERE!$E$19</f>
        <v>20141.768096029657</v>
      </c>
      <c r="H47" s="5">
        <f>H83*SPHERE!$E$19</f>
        <v>20631.587964129089</v>
      </c>
      <c r="I47" s="5">
        <f>I83*SPHERE!$E$19</f>
        <v>20851.433951253966</v>
      </c>
      <c r="J47" s="5">
        <f>J83*SPHERE!$E$19</f>
        <v>20445.311454322629</v>
      </c>
      <c r="K47" s="5">
        <f>K83*SPHERE!$E$19</f>
        <v>21777.4323423307</v>
      </c>
      <c r="L47" s="5">
        <f>L83*SPHERE!$E$19</f>
        <v>20882.203406174653</v>
      </c>
      <c r="M47" s="5">
        <f>M83*SPHERE!$E$19</f>
        <v>21510.127473728593</v>
      </c>
      <c r="N47" s="5">
        <f>N83*SPHERE!$E$19</f>
        <v>19785.227705211822</v>
      </c>
      <c r="O47" s="5">
        <f>O83*SPHERE!$E$19</f>
        <v>19785.227705211822</v>
      </c>
      <c r="P47" s="5">
        <f>P83*SPHERE!$E$19</f>
        <v>18879.436143391496</v>
      </c>
      <c r="Q47" s="5">
        <f>Q83*SPHERE!$E$19</f>
        <v>21461.90943218047</v>
      </c>
      <c r="R47" s="5">
        <f>R83*SPHERE!$E$19</f>
        <v>21787.307694353185</v>
      </c>
      <c r="S47" s="5">
        <f>S83*SPHERE!$E$19</f>
        <v>21438.104891741776</v>
      </c>
      <c r="T47" s="14">
        <f>'FUTURE LED TOOL'!E11</f>
        <v>157.18918918918919</v>
      </c>
      <c r="V47" s="1"/>
      <c r="W47" s="5">
        <f>W83*SPHERE!$E$19</f>
        <v>133.04332803654194</v>
      </c>
      <c r="X47" s="5">
        <f>X83*SPHERE!$E$19</f>
        <v>133.13404684965903</v>
      </c>
      <c r="Y47" s="5">
        <f>Y83*SPHERE!$E$19</f>
        <v>129.76735038357944</v>
      </c>
      <c r="Z47" s="5">
        <f>Z83*SPHERE!$E$19</f>
        <v>128.13710790115152</v>
      </c>
      <c r="AA47" s="5">
        <f>AA83*SPHERE!$E$19</f>
        <v>131.25322466863415</v>
      </c>
      <c r="AB47" s="5">
        <f>AB83*SPHERE!$E$19</f>
        <v>132.65183222083851</v>
      </c>
      <c r="AC47" s="5">
        <f>AC83*SPHERE!$E$19</f>
        <v>130.06817809661919</v>
      </c>
      <c r="AD47" s="5">
        <f>AD83*SPHERE!$E$19</f>
        <v>138.54281235664303</v>
      </c>
      <c r="AE47" s="5">
        <f>AE83*SPHERE!$E$19</f>
        <v>132.84758012869017</v>
      </c>
      <c r="AF47" s="5">
        <f>AF83*SPHERE!$E$19</f>
        <v>136.84228275927748</v>
      </c>
      <c r="AG47" s="5">
        <f>AG83*SPHERE!$E$19</f>
        <v>133.56532245747979</v>
      </c>
      <c r="AH47" s="5">
        <f>AH83*SPHERE!$E$19</f>
        <v>125.86888326905732</v>
      </c>
      <c r="AI47" s="5">
        <f>AI83*SPHERE!$E$19</f>
        <v>120.10645414468455</v>
      </c>
      <c r="AJ47" s="5">
        <f>AJ83*SPHERE!$E$19</f>
        <v>136.53553111944245</v>
      </c>
      <c r="AK47" s="5">
        <f>AK83*SPHERE!$E$19</f>
        <v>138.60563698264576</v>
      </c>
      <c r="AL47" s="5">
        <f>AL83*SPHERE!$E$19</f>
        <v>136.38409233054432</v>
      </c>
    </row>
    <row r="48" spans="1:40" x14ac:dyDescent="0.25">
      <c r="A48" s="83"/>
      <c r="B48" s="83"/>
      <c r="C48" s="2">
        <v>1200</v>
      </c>
      <c r="D48" s="5">
        <f>D84*SPHERE!$E$19</f>
        <v>22812.079715691903</v>
      </c>
      <c r="E48" s="5">
        <f>E84*SPHERE!$E$19</f>
        <v>22827.634684340705</v>
      </c>
      <c r="F48" s="5">
        <f>F84*SPHERE!$E$19</f>
        <v>22250.368997318415</v>
      </c>
      <c r="G48" s="5">
        <f>G84*SPHERE!$E$19</f>
        <v>21970.841853688646</v>
      </c>
      <c r="H48" s="5">
        <f>H84*SPHERE!$E$19</f>
        <v>22505.142259070064</v>
      </c>
      <c r="I48" s="5">
        <f>I84*SPHERE!$E$19</f>
        <v>22744.952458068481</v>
      </c>
      <c r="J48" s="5">
        <f>J84*SPHERE!$E$19</f>
        <v>22301.949981286794</v>
      </c>
      <c r="K48" s="5">
        <f>K84*SPHERE!$E$19</f>
        <v>23755.040753699661</v>
      </c>
      <c r="L48" s="5">
        <f>L84*SPHERE!$E$19</f>
        <v>22778.51608688019</v>
      </c>
      <c r="M48" s="5">
        <f>M84*SPHERE!$E$19</f>
        <v>23463.46193267572</v>
      </c>
      <c r="N48" s="5">
        <f>N84*SPHERE!$E$19</f>
        <v>22901.582725856457</v>
      </c>
      <c r="O48" s="5">
        <f>O84*SPHERE!$E$19</f>
        <v>21581.924033576564</v>
      </c>
      <c r="P48" s="5">
        <f>P84*SPHERE!$E$19</f>
        <v>20593.877549162764</v>
      </c>
      <c r="Q48" s="5">
        <f>Q84*SPHERE!$E$19</f>
        <v>23410.865211260916</v>
      </c>
      <c r="R48" s="5">
        <f>R84*SPHERE!$E$19</f>
        <v>23765.812886339707</v>
      </c>
      <c r="S48" s="5">
        <f>S84*SPHERE!$E$19</f>
        <v>23384.898980745067</v>
      </c>
      <c r="T48" s="14">
        <f>'FUTURE LED TOOL'!E12</f>
        <v>181.10270270270271</v>
      </c>
      <c r="V48" s="1"/>
      <c r="W48" s="5">
        <f>W84*SPHERE!$E$19</f>
        <v>125.96211638619275</v>
      </c>
      <c r="X48" s="5">
        <f>X84*SPHERE!$E$19</f>
        <v>126.04800670376761</v>
      </c>
      <c r="Y48" s="5">
        <f>Y84*SPHERE!$E$19</f>
        <v>122.86050216403734</v>
      </c>
      <c r="Z48" s="5">
        <f>Z84*SPHERE!$E$19</f>
        <v>121.31702909898517</v>
      </c>
      <c r="AA48" s="5">
        <f>AA84*SPHERE!$E$19</f>
        <v>124.26729100787853</v>
      </c>
      <c r="AB48" s="5">
        <f>AB84*SPHERE!$E$19</f>
        <v>125.59145787794498</v>
      </c>
      <c r="AC48" s="5">
        <f>AC84*SPHERE!$E$19</f>
        <v>123.14531836610722</v>
      </c>
      <c r="AD48" s="5">
        <f>AD84*SPHERE!$E$19</f>
        <v>131.16889145876425</v>
      </c>
      <c r="AE48" s="5">
        <f>AE84*SPHERE!$E$19</f>
        <v>125.77678713206886</v>
      </c>
      <c r="AF48" s="5">
        <f>AF84*SPHERE!$E$19</f>
        <v>129.55887230017333</v>
      </c>
      <c r="AG48" s="5">
        <f>AG84*SPHERE!$E$19</f>
        <v>126.45632773052306</v>
      </c>
      <c r="AH48" s="5">
        <f>AH84*SPHERE!$E$19</f>
        <v>119.16953039074927</v>
      </c>
      <c r="AI48" s="5">
        <f>AI84*SPHERE!$E$19</f>
        <v>113.71380571260481</v>
      </c>
      <c r="AJ48" s="5">
        <f>AJ84*SPHERE!$E$19</f>
        <v>129.26844747144429</v>
      </c>
      <c r="AK48" s="5">
        <f>AK84*SPHERE!$E$19</f>
        <v>131.22837225324872</v>
      </c>
      <c r="AL48" s="5">
        <f>AL84*SPHERE!$E$19</f>
        <v>129.12506898990679</v>
      </c>
    </row>
    <row r="49" spans="1:38" x14ac:dyDescent="0.25">
      <c r="A49" s="82" t="s">
        <v>35</v>
      </c>
      <c r="B49" s="82" t="s">
        <v>38</v>
      </c>
      <c r="C49" s="2">
        <v>350</v>
      </c>
      <c r="D49" s="5">
        <f>D85*SPHERE!$E$19</f>
        <v>9743.2091540607453</v>
      </c>
      <c r="E49" s="5">
        <f>E85*SPHERE!$E$19</f>
        <v>9749.8527970261821</v>
      </c>
      <c r="F49" s="5">
        <f>F85*SPHERE!$E$19</f>
        <v>9503.298322545199</v>
      </c>
      <c r="G49" s="5">
        <f>G85*SPHERE!$E$19</f>
        <v>9383.9101975445392</v>
      </c>
      <c r="H49" s="5">
        <f>H85*SPHERE!$E$19</f>
        <v>9612.1138802254172</v>
      </c>
      <c r="I49" s="5">
        <f>I85*SPHERE!$E$19</f>
        <v>9714.538602356788</v>
      </c>
      <c r="J49" s="5">
        <f>J85*SPHERE!$E$19</f>
        <v>9525.3289449803142</v>
      </c>
      <c r="K49" s="5">
        <f>K85*SPHERE!$E$19</f>
        <v>10145.954836696597</v>
      </c>
      <c r="L49" s="5">
        <f>L85*SPHERE!$E$19</f>
        <v>9728.8738782087657</v>
      </c>
      <c r="M49" s="5">
        <f>M85*SPHERE!$E$19</f>
        <v>10021.419350518347</v>
      </c>
      <c r="N49" s="5">
        <f>N85*SPHERE!$E$19</f>
        <v>9781.4365563326846</v>
      </c>
      <c r="O49" s="5">
        <f>O85*SPHERE!$E$19</f>
        <v>9217.8004998615688</v>
      </c>
      <c r="P49" s="5">
        <f>P85*SPHERE!$E$19</f>
        <v>8795.7984872631296</v>
      </c>
      <c r="Q49" s="5">
        <f>Q85*SPHERE!$E$19</f>
        <v>9998.9548990545154</v>
      </c>
      <c r="R49" s="5">
        <f>R85*SPHERE!$E$19</f>
        <v>10150.555694779479</v>
      </c>
      <c r="S49" s="5">
        <f>S85*SPHERE!$E$19</f>
        <v>9987.8645286011597</v>
      </c>
      <c r="T49" s="14">
        <f>'FUTURE LED TOOL'!E13</f>
        <v>65.729729729729726</v>
      </c>
      <c r="W49" s="5">
        <f>W85*SPHERE!$E$19</f>
        <v>148.23138926819391</v>
      </c>
      <c r="X49" s="5">
        <f>X85*SPHERE!$E$19</f>
        <v>148.33246442844111</v>
      </c>
      <c r="Y49" s="5">
        <f>Y85*SPHERE!$E$19</f>
        <v>144.58143007161692</v>
      </c>
      <c r="Z49" s="5">
        <f>Z85*SPHERE!$E$19</f>
        <v>142.76508113040623</v>
      </c>
      <c r="AA49" s="5">
        <f>AA85*SPHERE!$E$19</f>
        <v>146.2369299211926</v>
      </c>
      <c r="AB49" s="5">
        <f>AB85*SPHERE!$E$19</f>
        <v>147.79520077598733</v>
      </c>
      <c r="AC49" s="5">
        <f>AC85*SPHERE!$E$19</f>
        <v>144.91659990307221</v>
      </c>
      <c r="AD49" s="5">
        <f>AD85*SPHERE!$E$19</f>
        <v>154.35868789382161</v>
      </c>
      <c r="AE49" s="5">
        <f>AE85*SPHERE!$E$19</f>
        <v>148.0132950220906</v>
      </c>
      <c r="AF49" s="5">
        <f>AF85*SPHERE!$E$19</f>
        <v>152.46402794785314</v>
      </c>
      <c r="AG49" s="5">
        <f>AG85*SPHERE!$E$19</f>
        <v>148.8129739244693</v>
      </c>
      <c r="AH49" s="5">
        <f>AH85*SPHERE!$E$19</f>
        <v>140.23791878901235</v>
      </c>
      <c r="AI49" s="5">
        <f>AI85*SPHERE!$E$19</f>
        <v>133.81765790655254</v>
      </c>
      <c r="AJ49" s="5">
        <f>AJ85*SPHERE!$E$19</f>
        <v>152.12225792147083</v>
      </c>
      <c r="AK49" s="5">
        <f>AK85*SPHERE!$E$19</f>
        <v>154.42868450116805</v>
      </c>
      <c r="AL49" s="5">
        <f>AL85*SPHERE!$E$19</f>
        <v>151.95353106835648</v>
      </c>
    </row>
    <row r="50" spans="1:38" x14ac:dyDescent="0.25">
      <c r="A50" s="83"/>
      <c r="B50" s="83"/>
      <c r="C50" s="2">
        <v>530</v>
      </c>
      <c r="D50" s="5">
        <f>D86*SPHERE!$E$19</f>
        <v>14749.517835291641</v>
      </c>
      <c r="E50" s="5">
        <f>E86*SPHERE!$E$19</f>
        <v>14759.575150993334</v>
      </c>
      <c r="F50" s="5">
        <f>F86*SPHERE!$E$19</f>
        <v>14386.334716427418</v>
      </c>
      <c r="G50" s="5">
        <f>G86*SPHERE!$E$19</f>
        <v>14205.60193617243</v>
      </c>
      <c r="H50" s="5">
        <f>H86*SPHERE!$E$19</f>
        <v>14551.062475360181</v>
      </c>
      <c r="I50" s="5">
        <f>I86*SPHERE!$E$19</f>
        <v>14706.115624888624</v>
      </c>
      <c r="J50" s="5">
        <f>J86*SPHERE!$E$19</f>
        <v>14419.685233017106</v>
      </c>
      <c r="K50" s="5">
        <f>K86*SPHERE!$E$19</f>
        <v>15359.204493475348</v>
      </c>
      <c r="L50" s="5">
        <f>L86*SPHERE!$E$19</f>
        <v>14727.81673009013</v>
      </c>
      <c r="M50" s="5">
        <f>M86*SPHERE!$E$19</f>
        <v>15170.679506946932</v>
      </c>
      <c r="N50" s="5">
        <f>N86*SPHERE!$E$19</f>
        <v>14807.38744916233</v>
      </c>
      <c r="O50" s="5">
        <f>O86*SPHERE!$E$19</f>
        <v>13954.140850830874</v>
      </c>
      <c r="P50" s="5">
        <f>P86*SPHERE!$E$19</f>
        <v>13315.303470566336</v>
      </c>
      <c r="Q50" s="5">
        <f>Q86*SPHERE!$E$19</f>
        <v>15136.672248939158</v>
      </c>
      <c r="R50" s="5">
        <f>R86*SPHERE!$E$19</f>
        <v>15366.169389463728</v>
      </c>
      <c r="S50" s="5">
        <f>S86*SPHERE!$E$19</f>
        <v>15119.883364064041</v>
      </c>
      <c r="T50" s="14">
        <f>'FUTURE LED TOOL'!E14</f>
        <v>101.37657657657657</v>
      </c>
      <c r="W50" s="5">
        <f>W86*SPHERE!$E$19</f>
        <v>145.49236454192487</v>
      </c>
      <c r="X50" s="5">
        <f>X86*SPHERE!$E$19</f>
        <v>145.59157203187297</v>
      </c>
      <c r="Y50" s="5">
        <f>Y86*SPHERE!$E$19</f>
        <v>141.90984941734001</v>
      </c>
      <c r="Z50" s="5">
        <f>Z86*SPHERE!$E$19</f>
        <v>140.12706303454607</v>
      </c>
      <c r="AA50" s="5">
        <f>AA86*SPHERE!$E$19</f>
        <v>143.53475888356499</v>
      </c>
      <c r="AB50" s="5">
        <f>AB86*SPHERE!$E$19</f>
        <v>145.06423595572988</v>
      </c>
      <c r="AC50" s="5">
        <f>AC86*SPHERE!$E$19</f>
        <v>142.23882596908317</v>
      </c>
      <c r="AD50" s="5">
        <f>AD86*SPHERE!$E$19</f>
        <v>151.506442732099</v>
      </c>
      <c r="AE50" s="5">
        <f>AE86*SPHERE!$E$19</f>
        <v>145.27830024882738</v>
      </c>
      <c r="AF50" s="5">
        <f>AF86*SPHERE!$E$19</f>
        <v>149.64679237799567</v>
      </c>
      <c r="AG50" s="5">
        <f>AG86*SPHERE!$E$19</f>
        <v>146.0632026568515</v>
      </c>
      <c r="AH50" s="5">
        <f>AH86*SPHERE!$E$19</f>
        <v>137.64659768610721</v>
      </c>
      <c r="AI50" s="5">
        <f>AI86*SPHERE!$E$19</f>
        <v>131.34497060579264</v>
      </c>
      <c r="AJ50" s="5">
        <f>AJ86*SPHERE!$E$19</f>
        <v>149.31133758995509</v>
      </c>
      <c r="AK50" s="5">
        <f>AK86*SPHERE!$E$19</f>
        <v>151.57514593971936</v>
      </c>
      <c r="AL50" s="5">
        <f>AL86*SPHERE!$E$19</f>
        <v>149.14572847745526</v>
      </c>
    </row>
    <row r="51" spans="1:38" x14ac:dyDescent="0.25">
      <c r="A51" s="83"/>
      <c r="B51" s="83"/>
      <c r="C51" s="2">
        <v>700</v>
      </c>
      <c r="D51" s="5">
        <f>D87*SPHERE!$E$19</f>
        <v>19110.76693275951</v>
      </c>
      <c r="E51" s="5">
        <f>E87*SPHERE!$E$19</f>
        <v>19123.798071708632</v>
      </c>
      <c r="F51" s="5">
        <f>F87*SPHERE!$E$19</f>
        <v>18640.19507976513</v>
      </c>
      <c r="G51" s="5">
        <f>G87*SPHERE!$E$19</f>
        <v>18406.021862773698</v>
      </c>
      <c r="H51" s="5">
        <f>H87*SPHERE!$E$19</f>
        <v>18853.63078956083</v>
      </c>
      <c r="I51" s="5">
        <f>I87*SPHERE!$E$19</f>
        <v>19054.531228200132</v>
      </c>
      <c r="J51" s="5">
        <f>J87*SPHERE!$E$19</f>
        <v>18683.406929586257</v>
      </c>
      <c r="K51" s="5">
        <f>K87*SPHERE!$E$19</f>
        <v>19900.730357779597</v>
      </c>
      <c r="L51" s="5">
        <f>L87*SPHERE!$E$19</f>
        <v>19082.64908047982</v>
      </c>
      <c r="M51" s="5">
        <f>M87*SPHERE!$E$19</f>
        <v>19656.460875971483</v>
      </c>
      <c r="N51" s="5">
        <f>N87*SPHERE!$E$19</f>
        <v>19185.747872171996</v>
      </c>
      <c r="O51" s="5">
        <f>O87*SPHERE!$E$19</f>
        <v>18080.206859986109</v>
      </c>
      <c r="P51" s="5">
        <f>P87*SPHERE!$E$19</f>
        <v>17252.473206689439</v>
      </c>
      <c r="Q51" s="5">
        <f>Q87*SPHERE!$E$19</f>
        <v>19612.398094457792</v>
      </c>
      <c r="R51" s="5">
        <f>R87*SPHERE!$E$19</f>
        <v>19909.754686942844</v>
      </c>
      <c r="S51" s="5">
        <f>S87*SPHERE!$E$19</f>
        <v>19590.644944999469</v>
      </c>
      <c r="T51" s="14">
        <f>'FUTURE LED TOOL'!E15</f>
        <v>135.88468468468469</v>
      </c>
      <c r="W51" s="5">
        <f>W87*SPHERE!$E$19</f>
        <v>140.6395943524123</v>
      </c>
      <c r="X51" s="5">
        <f>X87*SPHERE!$E$19</f>
        <v>140.73549286356064</v>
      </c>
      <c r="Y51" s="5">
        <f>Y87*SPHERE!$E$19</f>
        <v>137.17657087713016</v>
      </c>
      <c r="Z51" s="5">
        <f>Z87*SPHERE!$E$19</f>
        <v>135.45324777022654</v>
      </c>
      <c r="AA51" s="5">
        <f>AA87*SPHERE!$E$19</f>
        <v>138.74728291352312</v>
      </c>
      <c r="AB51" s="5">
        <f>AB87*SPHERE!$E$19</f>
        <v>140.22574561964402</v>
      </c>
      <c r="AC51" s="5">
        <f>AC87*SPHERE!$E$19</f>
        <v>137.49457470457691</v>
      </c>
      <c r="AD51" s="5">
        <f>AD87*SPHERE!$E$19</f>
        <v>146.45307824026301</v>
      </c>
      <c r="AE51" s="5">
        <f>AE87*SPHERE!$E$19</f>
        <v>140.43266998602817</v>
      </c>
      <c r="AF51" s="5">
        <f>AF87*SPHERE!$E$19</f>
        <v>144.65545489238588</v>
      </c>
      <c r="AG51" s="5">
        <f>AG87*SPHERE!$E$19</f>
        <v>141.19139266276994</v>
      </c>
      <c r="AH51" s="5">
        <f>AH87*SPHERE!$E$19</f>
        <v>133.05551616755452</v>
      </c>
      <c r="AI51" s="5">
        <f>AI87*SPHERE!$E$19</f>
        <v>126.96407433054843</v>
      </c>
      <c r="AJ51" s="5">
        <f>AJ87*SPHERE!$E$19</f>
        <v>144.33118890453051</v>
      </c>
      <c r="AK51" s="5">
        <f>AK87*SPHERE!$E$19</f>
        <v>146.5194899126615</v>
      </c>
      <c r="AL51" s="5">
        <f>AL87*SPHERE!$E$19</f>
        <v>144.1711035387014</v>
      </c>
    </row>
    <row r="52" spans="1:38" x14ac:dyDescent="0.25">
      <c r="A52" s="83"/>
      <c r="B52" s="83"/>
      <c r="C52" s="2">
        <v>1050</v>
      </c>
      <c r="D52" s="5">
        <f>D88*SPHERE!$E$19</f>
        <v>27047.444900349979</v>
      </c>
      <c r="E52" s="5">
        <f>E88*SPHERE!$E$19</f>
        <v>27065.887855253637</v>
      </c>
      <c r="F52" s="5">
        <f>F88*SPHERE!$E$19</f>
        <v>26381.44513643139</v>
      </c>
      <c r="G52" s="5">
        <f>G88*SPHERE!$E$19</f>
        <v>26050.020070865019</v>
      </c>
      <c r="H52" s="5">
        <f>H88*SPHERE!$E$19</f>
        <v>26683.520433606951</v>
      </c>
      <c r="I52" s="5">
        <f>I88*SPHERE!$E$19</f>
        <v>26967.854576955131</v>
      </c>
      <c r="J52" s="5">
        <f>J88*SPHERE!$E$19</f>
        <v>26442.602814257269</v>
      </c>
      <c r="K52" s="5">
        <f>K88*SPHERE!$E$19</f>
        <v>28165.479162747703</v>
      </c>
      <c r="L52" s="5">
        <f>L88*SPHERE!$E$19</f>
        <v>27007.649738652555</v>
      </c>
      <c r="M52" s="5">
        <f>M88*SPHERE!$E$19</f>
        <v>27819.764866022306</v>
      </c>
      <c r="N52" s="5">
        <f>N88*SPHERE!$E$19</f>
        <v>27153.565331543119</v>
      </c>
      <c r="O52" s="5">
        <f>O88*SPHERE!$E$19</f>
        <v>25588.894498740621</v>
      </c>
      <c r="P52" s="5">
        <f>P88*SPHERE!$E$19</f>
        <v>24417.404078786334</v>
      </c>
      <c r="Q52" s="5">
        <f>Q88*SPHERE!$E$19</f>
        <v>27757.402865620072</v>
      </c>
      <c r="R52" s="5">
        <f>R88*SPHERE!$E$19</f>
        <v>28178.25128469678</v>
      </c>
      <c r="S52" s="5">
        <f>S88*SPHERE!$E$19</f>
        <v>27726.615659986033</v>
      </c>
      <c r="T52" s="14">
        <f>'FUTURE LED TOOL'!E16</f>
        <v>209.58558558558559</v>
      </c>
      <c r="W52" s="5">
        <f>W88*SPHERE!$E$19</f>
        <v>129.05202819544564</v>
      </c>
      <c r="X52" s="5">
        <f>X88*SPHERE!$E$19</f>
        <v>129.14002544416925</v>
      </c>
      <c r="Y52" s="5">
        <f>Y88*SPHERE!$E$19</f>
        <v>125.87432987207205</v>
      </c>
      <c r="Z52" s="5">
        <f>Z88*SPHERE!$E$19</f>
        <v>124.29299466411696</v>
      </c>
      <c r="AA52" s="5">
        <f>AA88*SPHERE!$E$19</f>
        <v>127.31562792857511</v>
      </c>
      <c r="AB52" s="5">
        <f>AB88*SPHERE!$E$19</f>
        <v>128.67227725421336</v>
      </c>
      <c r="AC52" s="5">
        <f>AC88*SPHERE!$E$19</f>
        <v>126.16613275372063</v>
      </c>
      <c r="AD52" s="5">
        <f>AD88*SPHERE!$E$19</f>
        <v>134.38652798594373</v>
      </c>
      <c r="AE52" s="5">
        <f>AE88*SPHERE!$E$19</f>
        <v>128.86215272482951</v>
      </c>
      <c r="AF52" s="5">
        <f>AF88*SPHERE!$E$19</f>
        <v>132.73701427649914</v>
      </c>
      <c r="AG52" s="5">
        <f>AG88*SPHERE!$E$19</f>
        <v>129.55836278375543</v>
      </c>
      <c r="AH52" s="5">
        <f>AH88*SPHERE!$E$19</f>
        <v>122.09281677098561</v>
      </c>
      <c r="AI52" s="5">
        <f>AI88*SPHERE!$E$19</f>
        <v>116.50326052034401</v>
      </c>
      <c r="AJ52" s="5">
        <f>AJ88*SPHERE!$E$19</f>
        <v>132.43946518585918</v>
      </c>
      <c r="AK52" s="5">
        <f>AK88*SPHERE!$E$19</f>
        <v>134.44746787316637</v>
      </c>
      <c r="AL52" s="5">
        <f>AL88*SPHERE!$E$19</f>
        <v>132.29256956062801</v>
      </c>
    </row>
    <row r="53" spans="1:38" x14ac:dyDescent="0.25">
      <c r="A53" s="83"/>
      <c r="B53" s="83"/>
      <c r="C53" s="2">
        <v>1200</v>
      </c>
      <c r="D53" s="5">
        <f>D89*SPHERE!$E$19</f>
        <v>29503.623098961518</v>
      </c>
      <c r="E53" s="5">
        <f>E89*SPHERE!$E$19</f>
        <v>29523.740858413974</v>
      </c>
      <c r="F53" s="5">
        <f>F89*SPHERE!$E$19</f>
        <v>28777.143903198485</v>
      </c>
      <c r="G53" s="5">
        <f>G89*SPHERE!$E$19</f>
        <v>28415.622130770644</v>
      </c>
      <c r="H53" s="5">
        <f>H89*SPHERE!$E$19</f>
        <v>29106.65065506395</v>
      </c>
      <c r="I53" s="5">
        <f>I89*SPHERE!$E$19</f>
        <v>29416.805179101892</v>
      </c>
      <c r="J53" s="5">
        <f>J89*SPHERE!$E$19</f>
        <v>28843.855309130915</v>
      </c>
      <c r="K53" s="5">
        <f>K89*SPHERE!$E$19</f>
        <v>30723.186041451561</v>
      </c>
      <c r="L53" s="5">
        <f>L89*SPHERE!$E$19</f>
        <v>29460.214139031705</v>
      </c>
      <c r="M53" s="5">
        <f>M89*SPHERE!$E$19</f>
        <v>30346.077432927264</v>
      </c>
      <c r="N53" s="5">
        <f>N89*SPHERE!$E$19</f>
        <v>29619.380325441012</v>
      </c>
      <c r="O53" s="5">
        <f>O89*SPHERE!$E$19</f>
        <v>27912.621750092349</v>
      </c>
      <c r="P53" s="5">
        <f>P89*SPHERE!$E$19</f>
        <v>26634.74829691718</v>
      </c>
      <c r="Q53" s="5">
        <f>Q89*SPHERE!$E$19</f>
        <v>30278.052339897451</v>
      </c>
      <c r="R53" s="5">
        <f>R89*SPHERE!$E$19</f>
        <v>30737.117999666018</v>
      </c>
      <c r="S53" s="5">
        <f>S89*SPHERE!$E$19</f>
        <v>30244.469348430292</v>
      </c>
      <c r="T53" s="14">
        <f>'FUTURE LED TOOL'!E17</f>
        <v>241.47027027027028</v>
      </c>
      <c r="W53" s="5">
        <f>W89*SPHERE!$E$19</f>
        <v>122.18325289460692</v>
      </c>
      <c r="X53" s="5">
        <f>X89*SPHERE!$E$19</f>
        <v>122.26656650265457</v>
      </c>
      <c r="Y53" s="5">
        <f>Y89*SPHERE!$E$19</f>
        <v>119.17468709911623</v>
      </c>
      <c r="Z53" s="5">
        <f>Z89*SPHERE!$E$19</f>
        <v>117.67751822601561</v>
      </c>
      <c r="AA53" s="5">
        <f>AA89*SPHERE!$E$19</f>
        <v>120.53927227764217</v>
      </c>
      <c r="AB53" s="5">
        <f>AB89*SPHERE!$E$19</f>
        <v>121.8237141416066</v>
      </c>
      <c r="AC53" s="5">
        <f>AC89*SPHERE!$E$19</f>
        <v>119.450958815124</v>
      </c>
      <c r="AD53" s="5">
        <f>AD89*SPHERE!$E$19</f>
        <v>127.23382471500132</v>
      </c>
      <c r="AE53" s="5">
        <f>AE89*SPHERE!$E$19</f>
        <v>122.00348351810678</v>
      </c>
      <c r="AF53" s="5">
        <f>AF89*SPHERE!$E$19</f>
        <v>125.67210613116815</v>
      </c>
      <c r="AG53" s="5">
        <f>AG89*SPHERE!$E$19</f>
        <v>122.66263789860734</v>
      </c>
      <c r="AH53" s="5">
        <f>AH89*SPHERE!$E$19</f>
        <v>115.59444447902679</v>
      </c>
      <c r="AI53" s="5">
        <f>AI89*SPHERE!$E$19</f>
        <v>110.30239154122667</v>
      </c>
      <c r="AJ53" s="5">
        <f>AJ89*SPHERE!$E$19</f>
        <v>125.39039404730096</v>
      </c>
      <c r="AK53" s="5">
        <f>AK89*SPHERE!$E$19</f>
        <v>127.29152108565125</v>
      </c>
      <c r="AL53" s="5">
        <f>AL89*SPHERE!$E$19</f>
        <v>125.25131692020962</v>
      </c>
    </row>
    <row r="55" spans="1:38" x14ac:dyDescent="0.25">
      <c r="A55" s="74" t="s">
        <v>43</v>
      </c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V55" s="1"/>
      <c r="W55" s="74" t="s">
        <v>52</v>
      </c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57"/>
    </row>
    <row r="56" spans="1:38" x14ac:dyDescent="0.25">
      <c r="A56" s="2" t="s">
        <v>16</v>
      </c>
      <c r="B56" s="2" t="s">
        <v>1</v>
      </c>
      <c r="C56" s="2" t="s">
        <v>2</v>
      </c>
      <c r="D56" s="2" t="s">
        <v>116</v>
      </c>
      <c r="E56" s="2" t="s">
        <v>10</v>
      </c>
      <c r="F56" s="2" t="s">
        <v>11</v>
      </c>
      <c r="G56" s="2" t="s">
        <v>59</v>
      </c>
      <c r="H56" s="2" t="s">
        <v>60</v>
      </c>
      <c r="I56" s="2" t="s">
        <v>143</v>
      </c>
      <c r="J56" s="2" t="s">
        <v>62</v>
      </c>
      <c r="K56" s="2" t="s">
        <v>12</v>
      </c>
      <c r="L56" s="2" t="s">
        <v>144</v>
      </c>
      <c r="M56" s="2" t="s">
        <v>13</v>
      </c>
      <c r="N56" s="2" t="s">
        <v>145</v>
      </c>
      <c r="O56" s="2" t="s">
        <v>14</v>
      </c>
      <c r="P56" s="2" t="s">
        <v>15</v>
      </c>
      <c r="Q56" s="2" t="s">
        <v>18</v>
      </c>
      <c r="R56" s="2" t="s">
        <v>19</v>
      </c>
      <c r="S56" s="6" t="s">
        <v>117</v>
      </c>
      <c r="T56" s="6" t="s">
        <v>3</v>
      </c>
      <c r="V56" s="1"/>
      <c r="W56" s="2" t="s">
        <v>116</v>
      </c>
      <c r="X56" s="2" t="s">
        <v>10</v>
      </c>
      <c r="Y56" s="2" t="s">
        <v>11</v>
      </c>
      <c r="Z56" s="2" t="s">
        <v>59</v>
      </c>
      <c r="AA56" s="2" t="s">
        <v>60</v>
      </c>
      <c r="AB56" s="2" t="s">
        <v>143</v>
      </c>
      <c r="AC56" s="2" t="s">
        <v>62</v>
      </c>
      <c r="AD56" s="2" t="s">
        <v>12</v>
      </c>
      <c r="AE56" s="2" t="s">
        <v>144</v>
      </c>
      <c r="AF56" s="2" t="s">
        <v>13</v>
      </c>
      <c r="AG56" s="2" t="s">
        <v>145</v>
      </c>
      <c r="AH56" s="2" t="s">
        <v>14</v>
      </c>
      <c r="AI56" s="2" t="s">
        <v>15</v>
      </c>
      <c r="AJ56" s="2" t="s">
        <v>18</v>
      </c>
      <c r="AK56" s="2" t="s">
        <v>19</v>
      </c>
      <c r="AL56" s="6" t="s">
        <v>117</v>
      </c>
    </row>
    <row r="57" spans="1:38" x14ac:dyDescent="0.25">
      <c r="A57" s="82" t="s">
        <v>34</v>
      </c>
      <c r="B57" s="82" t="s">
        <v>36</v>
      </c>
      <c r="C57" s="2">
        <v>350</v>
      </c>
      <c r="D57" s="5">
        <f>J57*1.0195</f>
        <v>5053.7703113521002</v>
      </c>
      <c r="E57" s="5">
        <f>E75*SPHERE!$E$18</f>
        <v>5073.9519020219595</v>
      </c>
      <c r="F57" s="5">
        <f>F75*SPHERE!$E$18</f>
        <v>4945.6417038283635</v>
      </c>
      <c r="G57" s="5">
        <f>G75*SPHERE!$E$18</f>
        <v>4883.5105500010259</v>
      </c>
      <c r="H57" s="5">
        <f>H75*SPHERE!$E$18</f>
        <v>5002.27075427203</v>
      </c>
      <c r="I57" s="5">
        <f>J57*1.0165</f>
        <v>5038.8989911617546</v>
      </c>
      <c r="J57" s="5">
        <f>J75*SPHERE!$E$18</f>
        <v>4957.1067301148596</v>
      </c>
      <c r="K57" s="5">
        <f>K75*SPHERE!$E$18</f>
        <v>5280.0886242290371</v>
      </c>
      <c r="L57" s="5">
        <f>J57*1.018</f>
        <v>5046.3346512569269</v>
      </c>
      <c r="M57" s="5">
        <f>M75*SPHERE!$E$18</f>
        <v>5215.2787158008705</v>
      </c>
      <c r="N57" s="5">
        <f>J57*1.0235</f>
        <v>5073.5987382725589</v>
      </c>
      <c r="O57" s="5">
        <f>O75*SPHERE!$E$18</f>
        <v>4797.0648739432427</v>
      </c>
      <c r="P57" s="5">
        <f>P75*SPHERE!$E$18</f>
        <v>4577.4494644537745</v>
      </c>
      <c r="Q57" s="5">
        <f>Q75*SPHERE!$E$18</f>
        <v>5203.5879191698114</v>
      </c>
      <c r="R57" s="5">
        <f>R75*SPHERE!$E$18</f>
        <v>5282.4829714162779</v>
      </c>
      <c r="S57" s="58">
        <f>J57*1.0451</f>
        <v>5180.6722436430391</v>
      </c>
      <c r="T57" s="14">
        <f>'FUTURE LED TOOL'!E3</f>
        <v>32.864864864864863</v>
      </c>
      <c r="V57" s="1"/>
      <c r="W57" s="5">
        <f>D57/T57</f>
        <v>153.77426111844383</v>
      </c>
      <c r="X57" s="5">
        <f>X75*SPHERE!$E$18</f>
        <v>154.38833912402345</v>
      </c>
      <c r="Y57" s="5">
        <f>Y75*SPHERE!$E$18</f>
        <v>150.48416368556701</v>
      </c>
      <c r="Z57" s="5">
        <f>Z75*SPHERE!$E$18</f>
        <v>148.59365982733385</v>
      </c>
      <c r="AA57" s="5">
        <f>AA75*SPHERE!$E$18</f>
        <v>152.20725156913252</v>
      </c>
      <c r="AB57" s="5">
        <f>I57/T57</f>
        <v>153.32176206659946</v>
      </c>
      <c r="AC57" s="5">
        <f>AC75*SPHERE!$E$18</f>
        <v>150.83301728145545</v>
      </c>
      <c r="AD57" s="5">
        <f>AD75*SPHERE!$E$18</f>
        <v>160.6605913622322</v>
      </c>
      <c r="AE57" s="5">
        <f>L57/T57</f>
        <v>153.54801159252165</v>
      </c>
      <c r="AF57" s="5">
        <f>AF75*SPHERE!$E$18</f>
        <v>158.68857934591463</v>
      </c>
      <c r="AG57" s="5">
        <f>N57/T57</f>
        <v>154.37759318756966</v>
      </c>
      <c r="AH57" s="5">
        <f>AH75*SPHERE!$E$18</f>
        <v>145.9633226446546</v>
      </c>
      <c r="AI57" s="5">
        <f>AI75*SPHERE!$E$18</f>
        <v>139.28094587564939</v>
      </c>
      <c r="AJ57" s="5">
        <f>AJ75*SPHERE!$E$18</f>
        <v>158.33285609316039</v>
      </c>
      <c r="AK57" s="5">
        <f>AK75*SPHERE!$E$18</f>
        <v>160.73344567631767</v>
      </c>
      <c r="AL57" s="5">
        <f>S57/T57</f>
        <v>157.63558636084906</v>
      </c>
    </row>
    <row r="58" spans="1:38" x14ac:dyDescent="0.25">
      <c r="A58" s="83"/>
      <c r="B58" s="83"/>
      <c r="C58" s="2">
        <v>530</v>
      </c>
      <c r="D58" s="5">
        <f t="shared" ref="D58:D71" si="5">J58*1.0195</f>
        <v>7650.5260396353433</v>
      </c>
      <c r="E58" s="5">
        <f>E76*SPHERE!$E$18</f>
        <v>7681.0774449087867</v>
      </c>
      <c r="F58" s="5">
        <f>F76*SPHERE!$E$18</f>
        <v>7486.8382033219978</v>
      </c>
      <c r="G58" s="5">
        <f>G76*SPHERE!$E$18</f>
        <v>7392.7824823564224</v>
      </c>
      <c r="H58" s="5">
        <f>H76*SPHERE!$E$18</f>
        <v>7572.5647002397382</v>
      </c>
      <c r="I58" s="5">
        <f t="shared" ref="I58:I71" si="6">J58*1.0165</f>
        <v>7628.0134568801623</v>
      </c>
      <c r="J58" s="5">
        <f>J76*SPHERE!$E$18</f>
        <v>7504.1942517266725</v>
      </c>
      <c r="K58" s="5">
        <f>K76*SPHERE!$E$18</f>
        <v>7993.1324580596302</v>
      </c>
      <c r="L58" s="5">
        <f t="shared" ref="L58:L71" si="7">J58*1.018</f>
        <v>7639.2697482577523</v>
      </c>
      <c r="M58" s="5">
        <f>M76*SPHERE!$E$18</f>
        <v>7895.0215702453779</v>
      </c>
      <c r="N58" s="5">
        <f t="shared" ref="N58:N71" si="8">J58*1.0235</f>
        <v>7680.5428166422498</v>
      </c>
      <c r="O58" s="5">
        <f>O76*SPHERE!$E$18</f>
        <v>7261.9188192001484</v>
      </c>
      <c r="P58" s="5">
        <f>P76*SPHERE!$E$18</f>
        <v>6929.4594264117104</v>
      </c>
      <c r="Q58" s="5">
        <f>Q76*SPHERE!$E$18</f>
        <v>7877.3237449506496</v>
      </c>
      <c r="R58" s="5">
        <f>R76*SPHERE!$E$18</f>
        <v>7996.7570817317355</v>
      </c>
      <c r="S58" s="58">
        <f t="shared" ref="S58:S71" si="9">J58*1.0451</f>
        <v>7842.6334124795449</v>
      </c>
      <c r="T58" s="14">
        <f>'FUTURE LED TOOL'!E4</f>
        <v>50.688288288288284</v>
      </c>
      <c r="V58" s="1"/>
      <c r="W58" s="5">
        <f t="shared" ref="W58:W71" si="10">D58/T58</f>
        <v>150.93281501484486</v>
      </c>
      <c r="X58" s="5">
        <f>X76*SPHERE!$E$18</f>
        <v>151.53554606584592</v>
      </c>
      <c r="Y58" s="5">
        <f>Y76*SPHERE!$E$18</f>
        <v>147.70351211587192</v>
      </c>
      <c r="Z58" s="5">
        <f>Z76*SPHERE!$E$18</f>
        <v>145.8479410531713</v>
      </c>
      <c r="AA58" s="5">
        <f>AA76*SPHERE!$E$18</f>
        <v>149.39476072206224</v>
      </c>
      <c r="AB58" s="5">
        <f t="shared" ref="AB58:AB71" si="11">I58/T58</f>
        <v>150.48867725609591</v>
      </c>
      <c r="AC58" s="5">
        <f>AC76*SPHERE!$E$18</f>
        <v>148.04591958297681</v>
      </c>
      <c r="AD58" s="5">
        <f>AD76*SPHERE!$E$18</f>
        <v>157.69189941074561</v>
      </c>
      <c r="AE58" s="5">
        <f t="shared" ref="AE58:AE71" si="12">L58/T58</f>
        <v>150.71074613547037</v>
      </c>
      <c r="AF58" s="5">
        <f>AF76*SPHERE!$E$18</f>
        <v>155.75632630051845</v>
      </c>
      <c r="AG58" s="5">
        <f t="shared" ref="AG58:AG71" si="13">N58/T58</f>
        <v>151.52499869317677</v>
      </c>
      <c r="AH58" s="5">
        <f>AH76*SPHERE!$E$18</f>
        <v>143.26620733172481</v>
      </c>
      <c r="AI58" s="5">
        <f>AI76*SPHERE!$E$18</f>
        <v>136.70730775126188</v>
      </c>
      <c r="AJ58" s="5">
        <f>AJ76*SPHERE!$E$18</f>
        <v>155.40717611430438</v>
      </c>
      <c r="AK58" s="5">
        <f>AK76*SPHERE!$E$18</f>
        <v>157.76340752030123</v>
      </c>
      <c r="AL58" s="5">
        <f t="shared" ref="AL58:AL71" si="14">S58/T58</f>
        <v>154.72279055616906</v>
      </c>
    </row>
    <row r="59" spans="1:38" x14ac:dyDescent="0.25">
      <c r="A59" s="83"/>
      <c r="B59" s="83"/>
      <c r="C59" s="2">
        <v>700</v>
      </c>
      <c r="D59" s="5">
        <f t="shared" si="5"/>
        <v>9912.6914987446944</v>
      </c>
      <c r="E59" s="5">
        <f>E77*SPHERE!$E$18</f>
        <v>9952.2765748244055</v>
      </c>
      <c r="F59" s="5">
        <f>F77*SPHERE!$E$18</f>
        <v>9700.6032037614423</v>
      </c>
      <c r="G59" s="5">
        <f>G77*SPHERE!$E$18</f>
        <v>9578.7363751546873</v>
      </c>
      <c r="H59" s="5">
        <f>H77*SPHERE!$E$18</f>
        <v>9811.6779602959832</v>
      </c>
      <c r="I59" s="5">
        <f t="shared" si="6"/>
        <v>9883.5222250848274</v>
      </c>
      <c r="J59" s="5">
        <f>J77*SPHERE!$E$18</f>
        <v>9723.0912199555605</v>
      </c>
      <c r="K59" s="5">
        <f>K77*SPHERE!$E$18</f>
        <v>10356.602376733375</v>
      </c>
      <c r="L59" s="5">
        <f t="shared" si="7"/>
        <v>9898.1068619147609</v>
      </c>
      <c r="M59" s="5">
        <f>M77*SPHERE!$E$18</f>
        <v>10229.48131884374</v>
      </c>
      <c r="N59" s="5">
        <f t="shared" si="8"/>
        <v>9951.5838636245171</v>
      </c>
      <c r="O59" s="5">
        <f>O77*SPHERE!$E$18</f>
        <v>9409.1779533490153</v>
      </c>
      <c r="P59" s="5">
        <f>P77*SPHERE!$E$18</f>
        <v>8978.4144503561074</v>
      </c>
      <c r="Q59" s="5">
        <f>Q77*SPHERE!$E$18</f>
        <v>10206.550466581235</v>
      </c>
      <c r="R59" s="5">
        <f>R77*SPHERE!$E$18</f>
        <v>10361.298756573728</v>
      </c>
      <c r="S59" s="58">
        <f t="shared" si="9"/>
        <v>10161.602633975555</v>
      </c>
      <c r="T59" s="14">
        <f>'FUTURE LED TOOL'!E5</f>
        <v>67.942342342342343</v>
      </c>
      <c r="V59" s="1"/>
      <c r="W59" s="5">
        <f t="shared" si="10"/>
        <v>145.89858337231635</v>
      </c>
      <c r="X59" s="5">
        <f>X77*SPHERE!$E$18</f>
        <v>146.48121085784302</v>
      </c>
      <c r="Y59" s="5">
        <f>Y77*SPHERE!$E$18</f>
        <v>142.77699103870799</v>
      </c>
      <c r="Z59" s="5">
        <f>Z77*SPHERE!$E$18</f>
        <v>140.98331092104729</v>
      </c>
      <c r="AA59" s="5">
        <f>AA77*SPHERE!$E$18</f>
        <v>144.41182953124724</v>
      </c>
      <c r="AB59" s="5">
        <f t="shared" si="11"/>
        <v>145.46925943890102</v>
      </c>
      <c r="AC59" s="5">
        <f>AC77*SPHERE!$E$18</f>
        <v>143.10797780511658</v>
      </c>
      <c r="AD59" s="5">
        <f>AD77*SPHERE!$E$18</f>
        <v>152.43222443744096</v>
      </c>
      <c r="AE59" s="5">
        <f t="shared" si="12"/>
        <v>145.68392140560869</v>
      </c>
      <c r="AF59" s="5">
        <f>AF77*SPHERE!$E$18</f>
        <v>150.56121067036906</v>
      </c>
      <c r="AG59" s="5">
        <f t="shared" si="13"/>
        <v>146.47101528353684</v>
      </c>
      <c r="AH59" s="5">
        <f>AH77*SPHERE!$E$18</f>
        <v>138.48768866311403</v>
      </c>
      <c r="AI59" s="5">
        <f>AI77*SPHERE!$E$18</f>
        <v>132.14755542451573</v>
      </c>
      <c r="AJ59" s="5">
        <f>AJ77*SPHERE!$E$18</f>
        <v>150.22370608233228</v>
      </c>
      <c r="AK59" s="5">
        <f>AK77*SPHERE!$E$18</f>
        <v>152.50134745673117</v>
      </c>
      <c r="AL59" s="5">
        <f t="shared" si="14"/>
        <v>149.56214760412732</v>
      </c>
    </row>
    <row r="60" spans="1:38" x14ac:dyDescent="0.25">
      <c r="A60" s="83"/>
      <c r="B60" s="83"/>
      <c r="C60" s="2">
        <v>1050</v>
      </c>
      <c r="D60" s="5">
        <f t="shared" si="5"/>
        <v>14029.420068268839</v>
      </c>
      <c r="E60" s="5">
        <f>E78*SPHERE!$E$18</f>
        <v>14085.444777685751</v>
      </c>
      <c r="F60" s="5">
        <f>F78*SPHERE!$E$18</f>
        <v>13729.251765617662</v>
      </c>
      <c r="G60" s="5">
        <f>G78*SPHERE!$E$18</f>
        <v>13556.773793199336</v>
      </c>
      <c r="H60" s="5">
        <f>H78*SPHERE!$E$18</f>
        <v>13886.455731725264</v>
      </c>
      <c r="I60" s="5">
        <f t="shared" si="6"/>
        <v>13988.136831187125</v>
      </c>
      <c r="J60" s="5">
        <f>J78*SPHERE!$E$18</f>
        <v>13761.079027237703</v>
      </c>
      <c r="K60" s="5">
        <f>K78*SPHERE!$E$18</f>
        <v>14657.686587101382</v>
      </c>
      <c r="L60" s="5">
        <f t="shared" si="7"/>
        <v>14008.778449727983</v>
      </c>
      <c r="M60" s="5">
        <f>M78*SPHERE!$E$18</f>
        <v>14477.772310450862</v>
      </c>
      <c r="N60" s="5">
        <f t="shared" si="8"/>
        <v>14084.46438437779</v>
      </c>
      <c r="O60" s="5">
        <f>O78*SPHERE!$E$18</f>
        <v>13316.797967670442</v>
      </c>
      <c r="P60" s="5">
        <f>P78*SPHERE!$E$18</f>
        <v>12707.13891247521</v>
      </c>
      <c r="Q60" s="5">
        <f>Q78*SPHERE!$E$18</f>
        <v>14445.318303488693</v>
      </c>
      <c r="R60" s="5">
        <f>R78*SPHERE!$E$18</f>
        <v>14664.333367704692</v>
      </c>
      <c r="S60" s="58">
        <f t="shared" si="9"/>
        <v>14381.703691366123</v>
      </c>
      <c r="T60" s="14">
        <f>'FUTURE LED TOOL'!E6</f>
        <v>104.7927927927928</v>
      </c>
      <c r="V60" s="1"/>
      <c r="W60" s="5">
        <f t="shared" si="10"/>
        <v>133.87771901460118</v>
      </c>
      <c r="X60" s="5">
        <f>X78*SPHERE!$E$18</f>
        <v>134.41234270315667</v>
      </c>
      <c r="Y60" s="5">
        <f>Y78*SPHERE!$E$18</f>
        <v>131.01332066571186</v>
      </c>
      <c r="Z60" s="5">
        <f>Z78*SPHERE!$E$18</f>
        <v>129.36742529617661</v>
      </c>
      <c r="AA60" s="5">
        <f>AA78*SPHERE!$E$18</f>
        <v>132.51346167653921</v>
      </c>
      <c r="AB60" s="5">
        <f t="shared" si="11"/>
        <v>133.48376790421</v>
      </c>
      <c r="AC60" s="5">
        <f>AC78*SPHERE!$E$18</f>
        <v>131.31703679705856</v>
      </c>
      <c r="AD60" s="5">
        <f>AD78*SPHERE!$E$18</f>
        <v>139.87304085009055</v>
      </c>
      <c r="AE60" s="5">
        <f t="shared" si="12"/>
        <v>133.68074345940562</v>
      </c>
      <c r="AF60" s="5">
        <f>AF78*SPHERE!$E$18</f>
        <v>138.1561834989723</v>
      </c>
      <c r="AG60" s="5">
        <f t="shared" si="13"/>
        <v>134.40298716178944</v>
      </c>
      <c r="AH60" s="5">
        <f>AH78*SPHERE!$E$18</f>
        <v>127.07742214678636</v>
      </c>
      <c r="AI60" s="5">
        <f>AI78*SPHERE!$E$18</f>
        <v>121.25966465652925</v>
      </c>
      <c r="AJ60" s="5">
        <f>AJ78*SPHERE!$E$18</f>
        <v>137.8464865618333</v>
      </c>
      <c r="AK60" s="5">
        <f>AK78*SPHERE!$E$18</f>
        <v>139.9364686911297</v>
      </c>
      <c r="AL60" s="5">
        <f t="shared" si="14"/>
        <v>137.23943515660588</v>
      </c>
    </row>
    <row r="61" spans="1:38" x14ac:dyDescent="0.25">
      <c r="A61" s="83"/>
      <c r="B61" s="83"/>
      <c r="C61" s="2">
        <v>1200</v>
      </c>
      <c r="D61" s="5">
        <f t="shared" si="5"/>
        <v>15303.431563173459</v>
      </c>
      <c r="E61" s="5">
        <f>E79*SPHERE!$E$18</f>
        <v>15364.543875887475</v>
      </c>
      <c r="F61" s="5">
        <f>F79*SPHERE!$E$18</f>
        <v>14976.004979985903</v>
      </c>
      <c r="G61" s="5">
        <f>G79*SPHERE!$E$18</f>
        <v>14787.864284631807</v>
      </c>
      <c r="H61" s="5">
        <f>H79*SPHERE!$E$18</f>
        <v>15147.484636670237</v>
      </c>
      <c r="I61" s="5">
        <f t="shared" si="6"/>
        <v>15258.39939574872</v>
      </c>
      <c r="J61" s="5">
        <f>J79*SPHERE!$E$18</f>
        <v>15010.722474912662</v>
      </c>
      <c r="K61" s="5">
        <f>K79*SPHERE!$E$18</f>
        <v>15988.750958244751</v>
      </c>
      <c r="L61" s="5">
        <f t="shared" si="7"/>
        <v>15280.915479461089</v>
      </c>
      <c r="M61" s="5">
        <f>M79*SPHERE!$E$18</f>
        <v>15792.49866794614</v>
      </c>
      <c r="N61" s="5">
        <f t="shared" si="8"/>
        <v>15363.47445307311</v>
      </c>
      <c r="O61" s="5">
        <f>O79*SPHERE!$E$18</f>
        <v>14526.096256806928</v>
      </c>
      <c r="P61" s="5">
        <f>P79*SPHERE!$E$18</f>
        <v>13861.074068958185</v>
      </c>
      <c r="Q61" s="5">
        <f>Q79*SPHERE!$E$18</f>
        <v>15757.09751293905</v>
      </c>
      <c r="R61" s="5">
        <f>R79*SPHERE!$E$18</f>
        <v>15996.001332927608</v>
      </c>
      <c r="S61" s="58">
        <f t="shared" si="9"/>
        <v>15687.706058531221</v>
      </c>
      <c r="T61" s="14">
        <f>'FUTURE LED TOOL'!E7</f>
        <v>120.73513513513514</v>
      </c>
      <c r="V61" s="1"/>
      <c r="W61" s="5">
        <f t="shared" si="10"/>
        <v>126.75209702664263</v>
      </c>
      <c r="X61" s="5">
        <f>X79*SPHERE!$E$18</f>
        <v>127.25826544767116</v>
      </c>
      <c r="Y61" s="5">
        <f>Y79*SPHERE!$E$18</f>
        <v>124.0401558603775</v>
      </c>
      <c r="Z61" s="5">
        <f>Z79*SPHERE!$E$18</f>
        <v>122.48186303084188</v>
      </c>
      <c r="AA61" s="5">
        <f>AA79*SPHERE!$E$18</f>
        <v>125.46045208560145</v>
      </c>
      <c r="AB61" s="5">
        <f t="shared" si="11"/>
        <v>126.37911390640728</v>
      </c>
      <c r="AC61" s="5">
        <f>AC79*SPHERE!$E$18</f>
        <v>124.32770674511292</v>
      </c>
      <c r="AD61" s="5">
        <f>AD79*SPHERE!$E$18</f>
        <v>132.428318735462</v>
      </c>
      <c r="AE61" s="5">
        <f t="shared" si="12"/>
        <v>126.56560546652496</v>
      </c>
      <c r="AF61" s="5">
        <f>AF79*SPHERE!$E$18</f>
        <v>130.80284086542068</v>
      </c>
      <c r="AG61" s="5">
        <f t="shared" si="13"/>
        <v>127.24940785362308</v>
      </c>
      <c r="AH61" s="5">
        <f>AH79*SPHERE!$E$18</f>
        <v>120.31374496370353</v>
      </c>
      <c r="AI61" s="5">
        <f>AI79*SPHERE!$E$18</f>
        <v>114.805636763846</v>
      </c>
      <c r="AJ61" s="5">
        <f>AJ79*SPHERE!$E$18</f>
        <v>130.50962750240527</v>
      </c>
      <c r="AK61" s="5">
        <f>AK79*SPHERE!$E$18</f>
        <v>132.4883706389509</v>
      </c>
      <c r="AL61" s="5">
        <f t="shared" si="14"/>
        <v>129.93488631931751</v>
      </c>
    </row>
    <row r="62" spans="1:38" x14ac:dyDescent="0.25">
      <c r="A62" s="82" t="s">
        <v>33</v>
      </c>
      <c r="B62" s="82" t="s">
        <v>37</v>
      </c>
      <c r="C62" s="2">
        <v>350</v>
      </c>
      <c r="D62" s="5">
        <f t="shared" si="5"/>
        <v>7468.6260758898052</v>
      </c>
      <c r="E62" s="5">
        <f>E80*SPHERE!$E$18</f>
        <v>7498.4510867319605</v>
      </c>
      <c r="F62" s="5">
        <f>F80*SPHERE!$E$18</f>
        <v>7308.8301041798486</v>
      </c>
      <c r="G62" s="5">
        <f>G80*SPHERE!$E$18</f>
        <v>7217.0106650261478</v>
      </c>
      <c r="H62" s="5">
        <f>H80*SPHERE!$E$18</f>
        <v>7392.5183560670412</v>
      </c>
      <c r="I62" s="5">
        <f t="shared" si="6"/>
        <v>7446.6487554114628</v>
      </c>
      <c r="J62" s="5">
        <f>J80*SPHERE!$E$18</f>
        <v>7325.7734927805832</v>
      </c>
      <c r="K62" s="5">
        <f>K80*SPHERE!$E$18</f>
        <v>7803.0866367916806</v>
      </c>
      <c r="L62" s="5">
        <f t="shared" si="7"/>
        <v>7457.6374156506336</v>
      </c>
      <c r="M62" s="5">
        <f>M80*SPHERE!$E$18</f>
        <v>7707.3084469963615</v>
      </c>
      <c r="N62" s="5">
        <f t="shared" si="8"/>
        <v>7497.9291698609277</v>
      </c>
      <c r="O62" s="5">
        <f>O80*SPHERE!$E$18</f>
        <v>7089.2584343988819</v>
      </c>
      <c r="P62" s="5">
        <f>P80*SPHERE!$E$18</f>
        <v>6764.7036420499135</v>
      </c>
      <c r="Q62" s="5">
        <f>Q80*SPHERE!$E$18</f>
        <v>7690.0314076401164</v>
      </c>
      <c r="R62" s="5">
        <f>R80*SPHERE!$E$18</f>
        <v>7806.625080910756</v>
      </c>
      <c r="S62" s="58">
        <f t="shared" si="9"/>
        <v>7656.1658773049867</v>
      </c>
      <c r="T62" s="14">
        <f>'FUTURE LED TOOL'!E8</f>
        <v>49.297297297297298</v>
      </c>
      <c r="V62" s="1"/>
      <c r="W62" s="5">
        <f t="shared" si="10"/>
        <v>151.50173509206294</v>
      </c>
      <c r="X62" s="5">
        <f>X80*SPHERE!$E$18</f>
        <v>152.10673805322509</v>
      </c>
      <c r="Y62" s="5">
        <f>Y80*SPHERE!$E$18</f>
        <v>148.26025978873597</v>
      </c>
      <c r="Z62" s="5">
        <f>Z80*SPHERE!$E$18</f>
        <v>146.39769441116638</v>
      </c>
      <c r="AA62" s="5">
        <f>AA80*SPHERE!$E$18</f>
        <v>149.95788331934239</v>
      </c>
      <c r="AB62" s="5">
        <f t="shared" si="11"/>
        <v>151.05592321832464</v>
      </c>
      <c r="AC62" s="5">
        <f>AC80*SPHERE!$E$18</f>
        <v>148.603957912764</v>
      </c>
      <c r="AD62" s="5">
        <f>AD80*SPHERE!$E$18</f>
        <v>158.28629690860316</v>
      </c>
      <c r="AE62" s="5">
        <f t="shared" si="12"/>
        <v>151.27882915519376</v>
      </c>
      <c r="AF62" s="5">
        <f>AF80*SPHERE!$E$18</f>
        <v>156.34342792700951</v>
      </c>
      <c r="AG62" s="5">
        <f t="shared" si="13"/>
        <v>152.09615092371399</v>
      </c>
      <c r="AH62" s="5">
        <f>AH80*SPHERE!$E$18</f>
        <v>143.80622920655625</v>
      </c>
      <c r="AI62" s="5">
        <f>AI80*SPHERE!$E$18</f>
        <v>137.22260677403881</v>
      </c>
      <c r="AJ62" s="5">
        <f>AJ80*SPHERE!$E$18</f>
        <v>155.99296166813832</v>
      </c>
      <c r="AK62" s="5">
        <f>AK80*SPHERE!$E$18</f>
        <v>158.35807455794844</v>
      </c>
      <c r="AL62" s="5">
        <f t="shared" si="14"/>
        <v>155.30599641462967</v>
      </c>
    </row>
    <row r="63" spans="1:38" x14ac:dyDescent="0.25">
      <c r="A63" s="83"/>
      <c r="B63" s="83"/>
      <c r="C63" s="2">
        <v>530</v>
      </c>
      <c r="D63" s="5">
        <f t="shared" si="5"/>
        <v>11306.196117687701</v>
      </c>
      <c r="E63" s="5">
        <f>E81*SPHERE!$E$18</f>
        <v>11351.345977697718</v>
      </c>
      <c r="F63" s="5">
        <f>F81*SPHERE!$E$18</f>
        <v>11064.292911313298</v>
      </c>
      <c r="G63" s="5">
        <f>G81*SPHERE!$E$18</f>
        <v>10925.294308901119</v>
      </c>
      <c r="H63" s="5">
        <f>H81*SPHERE!$E$18</f>
        <v>11190.982315625231</v>
      </c>
      <c r="I63" s="5">
        <f t="shared" si="6"/>
        <v>11272.926290955907</v>
      </c>
      <c r="J63" s="5">
        <f>J81*SPHERE!$E$18</f>
        <v>11089.942243931046</v>
      </c>
      <c r="K63" s="5">
        <f>K81*SPHERE!$E$18</f>
        <v>11812.511021763004</v>
      </c>
      <c r="L63" s="5">
        <f t="shared" si="7"/>
        <v>11289.561204321804</v>
      </c>
      <c r="M63" s="5">
        <f>M81*SPHERE!$E$18</f>
        <v>11667.519561938983</v>
      </c>
      <c r="N63" s="5">
        <f t="shared" si="8"/>
        <v>11350.555886663426</v>
      </c>
      <c r="O63" s="5">
        <f>O81*SPHERE!$E$18</f>
        <v>10731.899732808102</v>
      </c>
      <c r="P63" s="5">
        <f>P81*SPHERE!$E$18</f>
        <v>10240.580433120755</v>
      </c>
      <c r="Q63" s="5">
        <f>Q81*SPHERE!$E$18</f>
        <v>11641.365140321159</v>
      </c>
      <c r="R63" s="5">
        <f>R81*SPHERE!$E$18</f>
        <v>11817.867608470549</v>
      </c>
      <c r="S63" s="58">
        <f t="shared" si="9"/>
        <v>11590.098639132335</v>
      </c>
      <c r="T63" s="14">
        <f>'FUTURE LED TOOL'!E9</f>
        <v>76.032432432432429</v>
      </c>
      <c r="V63" s="1"/>
      <c r="W63" s="5">
        <f t="shared" si="10"/>
        <v>148.70228080280285</v>
      </c>
      <c r="X63" s="5">
        <f>X81*SPHERE!$E$18</f>
        <v>149.29610449837037</v>
      </c>
      <c r="Y63" s="5">
        <f>Y81*SPHERE!$E$18</f>
        <v>145.52070159199204</v>
      </c>
      <c r="Z63" s="5">
        <f>Z81*SPHERE!$E$18</f>
        <v>143.69255276174513</v>
      </c>
      <c r="AA63" s="5">
        <f>AA81*SPHERE!$E$18</f>
        <v>147.18695637641602</v>
      </c>
      <c r="AB63" s="5">
        <f t="shared" si="11"/>
        <v>148.26470665625217</v>
      </c>
      <c r="AC63" s="5">
        <f>AC81*SPHERE!$E$18</f>
        <v>145.8580488502235</v>
      </c>
      <c r="AD63" s="5">
        <f>AD81*SPHERE!$E$18</f>
        <v>155.36147725196614</v>
      </c>
      <c r="AE63" s="5">
        <f t="shared" si="12"/>
        <v>148.48349372952751</v>
      </c>
      <c r="AF63" s="5">
        <f>AF81*SPHERE!$E$18</f>
        <v>153.45450867046154</v>
      </c>
      <c r="AG63" s="5">
        <f t="shared" si="13"/>
        <v>149.28571299820373</v>
      </c>
      <c r="AH63" s="5">
        <f>AH81*SPHERE!$E$18</f>
        <v>141.14897274061559</v>
      </c>
      <c r="AI63" s="5">
        <f>AI81*SPHERE!$E$18</f>
        <v>134.68700271060285</v>
      </c>
      <c r="AJ63" s="5">
        <f>AJ81*SPHERE!$E$18</f>
        <v>153.11051833921616</v>
      </c>
      <c r="AK63" s="5">
        <f>AK81*SPHERE!$E$18</f>
        <v>155.4319285914298</v>
      </c>
      <c r="AL63" s="5">
        <f t="shared" si="14"/>
        <v>152.43624685336854</v>
      </c>
    </row>
    <row r="64" spans="1:38" x14ac:dyDescent="0.25">
      <c r="A64" s="83"/>
      <c r="B64" s="83"/>
      <c r="C64" s="2">
        <v>700</v>
      </c>
      <c r="D64" s="5">
        <f t="shared" si="5"/>
        <v>14649.297781396101</v>
      </c>
      <c r="E64" s="5">
        <f>E82*SPHERE!$E$18</f>
        <v>14707.797893829171</v>
      </c>
      <c r="F64" s="5">
        <f>F82*SPHERE!$E$18</f>
        <v>14335.86680358834</v>
      </c>
      <c r="G64" s="5">
        <f>G82*SPHERE!$E$18</f>
        <v>14155.768042100526</v>
      </c>
      <c r="H64" s="5">
        <f>H82*SPHERE!$E$18</f>
        <v>14500.016690092585</v>
      </c>
      <c r="I64" s="5">
        <f t="shared" si="6"/>
        <v>14606.190480420928</v>
      </c>
      <c r="J64" s="5">
        <f>J82*SPHERE!$E$18</f>
        <v>14369.100325057479</v>
      </c>
      <c r="K64" s="5">
        <f>K82*SPHERE!$E$18</f>
        <v>15305.323709458193</v>
      </c>
      <c r="L64" s="5">
        <f t="shared" si="7"/>
        <v>14627.744130908515</v>
      </c>
      <c r="M64" s="5">
        <f>M82*SPHERE!$E$18</f>
        <v>15117.460077108977</v>
      </c>
      <c r="N64" s="5">
        <f t="shared" si="8"/>
        <v>14706.774182696332</v>
      </c>
      <c r="O64" s="5">
        <f>O82*SPHERE!$E$18</f>
        <v>13905.189093619234</v>
      </c>
      <c r="P64" s="5">
        <f>P82*SPHERE!$E$18</f>
        <v>13268.5927837775</v>
      </c>
      <c r="Q64" s="5">
        <f>Q82*SPHERE!$E$18</f>
        <v>15083.572118100348</v>
      </c>
      <c r="R64" s="5">
        <f>R82*SPHERE!$E$18</f>
        <v>15312.264172276446</v>
      </c>
      <c r="S64" s="58">
        <f t="shared" si="9"/>
        <v>15017.146749717571</v>
      </c>
      <c r="T64" s="14">
        <f>'FUTURE LED TOOL'!E10</f>
        <v>101.91351351351351</v>
      </c>
      <c r="V64" s="1"/>
      <c r="W64" s="5">
        <f t="shared" si="10"/>
        <v>143.74244667223289</v>
      </c>
      <c r="X64" s="5">
        <f>X82*SPHERE!$E$18</f>
        <v>144.31646389935275</v>
      </c>
      <c r="Y64" s="5">
        <f>Y82*SPHERE!$E$18</f>
        <v>140.66698624503252</v>
      </c>
      <c r="Z64" s="5">
        <f>Z82*SPHERE!$E$18</f>
        <v>138.89981371531755</v>
      </c>
      <c r="AA64" s="5">
        <f>AA82*SPHERE!$E$18</f>
        <v>142.27766456280517</v>
      </c>
      <c r="AB64" s="5">
        <f t="shared" si="11"/>
        <v>143.31946742748869</v>
      </c>
      <c r="AC64" s="5">
        <f>AC82*SPHERE!$E$18</f>
        <v>140.99308158139567</v>
      </c>
      <c r="AD64" s="5">
        <f>AD82*SPHERE!$E$18</f>
        <v>150.17953146545909</v>
      </c>
      <c r="AE64" s="5">
        <f t="shared" si="12"/>
        <v>143.5309570498608</v>
      </c>
      <c r="AF64" s="5">
        <f>AF82*SPHERE!$E$18</f>
        <v>148.33616814814687</v>
      </c>
      <c r="AG64" s="5">
        <f t="shared" si="13"/>
        <v>144.30641899855848</v>
      </c>
      <c r="AH64" s="5">
        <f>AH82*SPHERE!$E$18</f>
        <v>136.44107257449659</v>
      </c>
      <c r="AI64" s="5">
        <f>AI82*SPHERE!$E$18</f>
        <v>130.19463588622241</v>
      </c>
      <c r="AJ64" s="5">
        <f>AJ82*SPHERE!$E$18</f>
        <v>148.00365131264266</v>
      </c>
      <c r="AK64" s="5">
        <f>AK82*SPHERE!$E$18</f>
        <v>150.24763296229673</v>
      </c>
      <c r="AL64" s="5">
        <f t="shared" si="14"/>
        <v>147.35186956071661</v>
      </c>
    </row>
    <row r="65" spans="1:38" x14ac:dyDescent="0.25">
      <c r="A65" s="83"/>
      <c r="B65" s="83"/>
      <c r="C65" s="2">
        <v>1050</v>
      </c>
      <c r="D65" s="5">
        <f t="shared" si="5"/>
        <v>20733.133105816025</v>
      </c>
      <c r="E65" s="5">
        <f>E83*SPHERE!$E$18</f>
        <v>20815.928242885348</v>
      </c>
      <c r="F65" s="5">
        <f>F83*SPHERE!$E$18</f>
        <v>20289.53462899162</v>
      </c>
      <c r="G65" s="5">
        <f>G83*SPHERE!$E$18</f>
        <v>20034.641073693601</v>
      </c>
      <c r="H65" s="5">
        <f>H83*SPHERE!$E$18</f>
        <v>20521.855761170344</v>
      </c>
      <c r="I65" s="5">
        <f t="shared" si="6"/>
        <v>20672.123395843046</v>
      </c>
      <c r="J65" s="5">
        <f>J83*SPHERE!$E$18</f>
        <v>20336.569990991684</v>
      </c>
      <c r="K65" s="5">
        <f>K83*SPHERE!$E$18</f>
        <v>21661.605793745886</v>
      </c>
      <c r="L65" s="5">
        <f t="shared" si="7"/>
        <v>20702.628250829533</v>
      </c>
      <c r="M65" s="5">
        <f>M83*SPHERE!$E$18</f>
        <v>21395.72262628207</v>
      </c>
      <c r="N65" s="5">
        <f t="shared" si="8"/>
        <v>20814.479385779989</v>
      </c>
      <c r="O65" s="5">
        <f>O83*SPHERE!$E$18</f>
        <v>19679.996996557307</v>
      </c>
      <c r="P65" s="5">
        <f>P83*SPHERE!$E$18</f>
        <v>18779.023023362381</v>
      </c>
      <c r="Q65" s="5">
        <f>Q83*SPHERE!$E$18</f>
        <v>21347.761039638466</v>
      </c>
      <c r="R65" s="5">
        <f>R83*SPHERE!$E$18</f>
        <v>21671.428622223684</v>
      </c>
      <c r="S65" s="58">
        <f t="shared" si="9"/>
        <v>21253.749297585407</v>
      </c>
      <c r="T65" s="14">
        <f>'FUTURE LED TOOL'!E11</f>
        <v>157.18918918918919</v>
      </c>
      <c r="V65" s="1"/>
      <c r="W65" s="5">
        <f t="shared" si="10"/>
        <v>131.89923055625738</v>
      </c>
      <c r="X65" s="5">
        <f>X83*SPHERE!$E$18</f>
        <v>132.4259534021248</v>
      </c>
      <c r="Y65" s="5">
        <f>Y83*SPHERE!$E$18</f>
        <v>129.07716321745013</v>
      </c>
      <c r="Z65" s="5">
        <f>Z83*SPHERE!$E$18</f>
        <v>127.45559142480455</v>
      </c>
      <c r="AA65" s="5">
        <f>AA83*SPHERE!$E$18</f>
        <v>130.55513465668889</v>
      </c>
      <c r="AB65" s="5">
        <f t="shared" si="11"/>
        <v>131.51110138345817</v>
      </c>
      <c r="AC65" s="5">
        <f>AC83*SPHERE!$E$18</f>
        <v>129.37639093306262</v>
      </c>
      <c r="AD65" s="5">
        <f>AD83*SPHERE!$E$18</f>
        <v>137.8059515764439</v>
      </c>
      <c r="AE65" s="5">
        <f t="shared" si="12"/>
        <v>131.70516596985775</v>
      </c>
      <c r="AF65" s="5">
        <f>AF83*SPHERE!$E$18</f>
        <v>136.11446650145055</v>
      </c>
      <c r="AG65" s="5">
        <f t="shared" si="13"/>
        <v>132.41673611998962</v>
      </c>
      <c r="AH65" s="5">
        <f>AH83*SPHERE!$E$18</f>
        <v>125.19943068648904</v>
      </c>
      <c r="AI65" s="5">
        <f>AI83*SPHERE!$E$18</f>
        <v>119.46764990791061</v>
      </c>
      <c r="AJ65" s="5">
        <f>AJ83*SPHERE!$E$18</f>
        <v>135.80934636633825</v>
      </c>
      <c r="AK65" s="5">
        <f>AK83*SPHERE!$E$18</f>
        <v>137.86844206022633</v>
      </c>
      <c r="AL65" s="5">
        <f t="shared" si="14"/>
        <v>135.21126616414375</v>
      </c>
    </row>
    <row r="66" spans="1:38" x14ac:dyDescent="0.25">
      <c r="A66" s="83"/>
      <c r="B66" s="83"/>
      <c r="C66" s="2">
        <v>1200</v>
      </c>
      <c r="D66" s="5">
        <f t="shared" si="5"/>
        <v>22615.908714049452</v>
      </c>
      <c r="E66" s="5">
        <f>E84*SPHERE!$E$18</f>
        <v>22706.222476681003</v>
      </c>
      <c r="F66" s="5">
        <f>F84*SPHERE!$E$18</f>
        <v>22132.027064018577</v>
      </c>
      <c r="G66" s="5">
        <f>G84*SPHERE!$E$18</f>
        <v>21853.986627534694</v>
      </c>
      <c r="H66" s="5">
        <f>H84*SPHERE!$E$18</f>
        <v>22385.445275867347</v>
      </c>
      <c r="I66" s="5">
        <f t="shared" si="6"/>
        <v>22549.358712929148</v>
      </c>
      <c r="J66" s="5">
        <f>J84*SPHERE!$E$18</f>
        <v>22183.333706767484</v>
      </c>
      <c r="K66" s="5">
        <f>K84*SPHERE!$E$18</f>
        <v>23628.695997406037</v>
      </c>
      <c r="L66" s="5">
        <f t="shared" si="7"/>
        <v>22582.6337134893</v>
      </c>
      <c r="M66" s="5">
        <f>M84*SPHERE!$E$18</f>
        <v>23338.66798218642</v>
      </c>
      <c r="N66" s="5">
        <f t="shared" si="8"/>
        <v>22704.642048876522</v>
      </c>
      <c r="O66" s="5">
        <f>O84*SPHERE!$E$18</f>
        <v>21467.137325330441</v>
      </c>
      <c r="P66" s="5">
        <f>P84*SPHERE!$E$18</f>
        <v>20484.34591471653</v>
      </c>
      <c r="Q66" s="5">
        <f>Q84*SPHERE!$E$18</f>
        <v>23286.351004343425</v>
      </c>
      <c r="R66" s="5">
        <f>R84*SPHERE!$E$18</f>
        <v>23639.410836838833</v>
      </c>
      <c r="S66" s="58">
        <f t="shared" si="9"/>
        <v>23183.802056942695</v>
      </c>
      <c r="T66" s="14">
        <f>'FUTURE LED TOOL'!E12</f>
        <v>181.10270270270271</v>
      </c>
      <c r="V66" s="1"/>
      <c r="W66" s="5">
        <f t="shared" si="10"/>
        <v>124.87891332674154</v>
      </c>
      <c r="X66" s="5">
        <f>X84*SPHERE!$E$18</f>
        <v>125.37760142627702</v>
      </c>
      <c r="Y66" s="5">
        <f>Y84*SPHERE!$E$18</f>
        <v>122.20705010874632</v>
      </c>
      <c r="Z66" s="5">
        <f>Z84*SPHERE!$E$18</f>
        <v>120.67178623728265</v>
      </c>
      <c r="AA66" s="5">
        <f>AA84*SPHERE!$E$18</f>
        <v>123.60635673458272</v>
      </c>
      <c r="AB66" s="5">
        <f t="shared" si="11"/>
        <v>124.51144227232247</v>
      </c>
      <c r="AC66" s="5">
        <f>AC84*SPHERE!$E$18</f>
        <v>122.49035147301768</v>
      </c>
      <c r="AD66" s="5">
        <f>AD84*SPHERE!$E$18</f>
        <v>130.47124998567685</v>
      </c>
      <c r="AE66" s="5">
        <f t="shared" si="12"/>
        <v>124.695177799532</v>
      </c>
      <c r="AF66" s="5">
        <f>AF84*SPHERE!$E$18</f>
        <v>128.86979395607949</v>
      </c>
      <c r="AG66" s="5">
        <f t="shared" si="13"/>
        <v>125.3688747326336</v>
      </c>
      <c r="AH66" s="5">
        <f>AH84*SPHERE!$E$18</f>
        <v>118.53570932384584</v>
      </c>
      <c r="AI66" s="5">
        <f>AI84*SPHERE!$E$18</f>
        <v>113.10900173777932</v>
      </c>
      <c r="AJ66" s="5">
        <f>AJ84*SPHERE!$E$18</f>
        <v>128.58091379547318</v>
      </c>
      <c r="AK66" s="5">
        <f>AK84*SPHERE!$E$18</f>
        <v>130.53041442261176</v>
      </c>
      <c r="AL66" s="5">
        <f t="shared" si="14"/>
        <v>128.01466632445076</v>
      </c>
    </row>
    <row r="67" spans="1:38" x14ac:dyDescent="0.25">
      <c r="A67" s="82" t="s">
        <v>35</v>
      </c>
      <c r="B67" s="82" t="s">
        <v>38</v>
      </c>
      <c r="C67" s="2">
        <v>350</v>
      </c>
      <c r="D67" s="5">
        <f t="shared" si="5"/>
        <v>9659.4230581508127</v>
      </c>
      <c r="E67" s="5">
        <f>E85*SPHERE!$E$18</f>
        <v>9697.9967388400019</v>
      </c>
      <c r="F67" s="5">
        <f>F85*SPHERE!$E$18</f>
        <v>9452.7536014059369</v>
      </c>
      <c r="G67" s="5">
        <f>G85*SPHERE!$E$18</f>
        <v>9334.0004601004839</v>
      </c>
      <c r="H67" s="5">
        <f>H85*SPHERE!$E$18</f>
        <v>9560.9904071800393</v>
      </c>
      <c r="I67" s="5">
        <f t="shared" si="6"/>
        <v>9630.9990569988222</v>
      </c>
      <c r="J67" s="5">
        <f>J85*SPHERE!$E$18</f>
        <v>9474.6670506628852</v>
      </c>
      <c r="K67" s="5">
        <f>K85*SPHERE!$E$18</f>
        <v>10091.992050250574</v>
      </c>
      <c r="L67" s="5">
        <f t="shared" si="7"/>
        <v>9645.2110575748175</v>
      </c>
      <c r="M67" s="5">
        <f>M85*SPHERE!$E$18</f>
        <v>9968.1189247819584</v>
      </c>
      <c r="N67" s="5">
        <f t="shared" si="8"/>
        <v>9697.3217263534643</v>
      </c>
      <c r="O67" s="5">
        <f>O85*SPHERE!$E$18</f>
        <v>9168.7742418225534</v>
      </c>
      <c r="P67" s="5">
        <f>P85*SPHERE!$E$18</f>
        <v>8749.0167103845524</v>
      </c>
      <c r="Q67" s="5">
        <f>Q85*SPHERE!$E$18</f>
        <v>9945.7739538812166</v>
      </c>
      <c r="R67" s="5">
        <f>R85*SPHERE!$E$18</f>
        <v>10096.568437977909</v>
      </c>
      <c r="S67" s="58">
        <f t="shared" si="9"/>
        <v>9901.9745346477812</v>
      </c>
      <c r="T67" s="14">
        <f>'FUTURE LED TOOL'!E13</f>
        <v>65.729729729729726</v>
      </c>
      <c r="W67" s="5">
        <f t="shared" si="10"/>
        <v>146.95668303930103</v>
      </c>
      <c r="X67" s="5">
        <f>X85*SPHERE!$E$18</f>
        <v>147.54353591162831</v>
      </c>
      <c r="Y67" s="5">
        <f>Y85*SPHERE!$E$18</f>
        <v>143.81245199507387</v>
      </c>
      <c r="Z67" s="5">
        <f>Z85*SPHERE!$E$18</f>
        <v>142.00576357883136</v>
      </c>
      <c r="AA67" s="5">
        <f>AA85*SPHERE!$E$18</f>
        <v>145.45914681976211</v>
      </c>
      <c r="AB67" s="5">
        <f t="shared" si="11"/>
        <v>146.52424552177484</v>
      </c>
      <c r="AC67" s="5">
        <f>AC85*SPHERE!$E$18</f>
        <v>144.14583917538107</v>
      </c>
      <c r="AD67" s="5">
        <f>AD85*SPHERE!$E$18</f>
        <v>153.53770800134507</v>
      </c>
      <c r="AE67" s="5">
        <f t="shared" si="12"/>
        <v>146.74046428053794</v>
      </c>
      <c r="AF67" s="5">
        <f>AF85*SPHERE!$E$18</f>
        <v>151.65312508919922</v>
      </c>
      <c r="AG67" s="5">
        <f t="shared" si="13"/>
        <v>147.53326639600255</v>
      </c>
      <c r="AH67" s="5">
        <f>AH85*SPHERE!$E$18</f>
        <v>139.49204233035957</v>
      </c>
      <c r="AI67" s="5">
        <f>AI85*SPHERE!$E$18</f>
        <v>133.10592857081764</v>
      </c>
      <c r="AJ67" s="5">
        <f>AJ85*SPHERE!$E$18</f>
        <v>151.31317281809419</v>
      </c>
      <c r="AK67" s="5">
        <f>AK85*SPHERE!$E$18</f>
        <v>153.60733232120998</v>
      </c>
      <c r="AL67" s="5">
        <f t="shared" si="14"/>
        <v>150.64681652219076</v>
      </c>
    </row>
    <row r="68" spans="1:38" x14ac:dyDescent="0.25">
      <c r="A68" s="83"/>
      <c r="B68" s="83"/>
      <c r="C68" s="2">
        <v>530</v>
      </c>
      <c r="D68" s="5">
        <f t="shared" si="5"/>
        <v>14622.680312209428</v>
      </c>
      <c r="E68" s="5">
        <f>E86*SPHERE!$E$18</f>
        <v>14681.074131155714</v>
      </c>
      <c r="F68" s="5">
        <f>F86*SPHERE!$E$18</f>
        <v>14309.818831965194</v>
      </c>
      <c r="G68" s="5">
        <f>G86*SPHERE!$E$18</f>
        <v>14130.04730617878</v>
      </c>
      <c r="H68" s="5">
        <f>H86*SPHERE!$E$18</f>
        <v>14473.670461541964</v>
      </c>
      <c r="I68" s="5">
        <f t="shared" si="6"/>
        <v>14579.651336302974</v>
      </c>
      <c r="J68" s="5">
        <f>J86*SPHERE!$E$18</f>
        <v>14342.991968817485</v>
      </c>
      <c r="K68" s="5">
        <f>K86*SPHERE!$E$18</f>
        <v>15277.514254813485</v>
      </c>
      <c r="L68" s="5">
        <f t="shared" si="7"/>
        <v>14601.165824256201</v>
      </c>
      <c r="M68" s="5">
        <f>M86*SPHERE!$E$18</f>
        <v>15089.991966774418</v>
      </c>
      <c r="N68" s="5">
        <f t="shared" si="8"/>
        <v>14680.052280084697</v>
      </c>
      <c r="O68" s="5">
        <f>O86*SPHERE!$E$18</f>
        <v>13879.923654431812</v>
      </c>
      <c r="P68" s="5">
        <f>P86*SPHERE!$E$18</f>
        <v>13244.484026836177</v>
      </c>
      <c r="Q68" s="5">
        <f>Q86*SPHERE!$E$18</f>
        <v>15056.16558148203</v>
      </c>
      <c r="R68" s="5">
        <f>R86*SPHERE!$E$18</f>
        <v>15284.442106955239</v>
      </c>
      <c r="S68" s="58">
        <f t="shared" si="9"/>
        <v>14989.860906611153</v>
      </c>
      <c r="T68" s="14">
        <f>'FUTURE LED TOOL'!E14</f>
        <v>101.37657657657657</v>
      </c>
      <c r="W68" s="5">
        <f t="shared" si="10"/>
        <v>144.24121237871879</v>
      </c>
      <c r="X68" s="5">
        <f>X86*SPHERE!$E$18</f>
        <v>144.81722136341926</v>
      </c>
      <c r="Y68" s="5">
        <f>Y86*SPHERE!$E$18</f>
        <v>141.15508054423228</v>
      </c>
      <c r="Z68" s="5">
        <f>Z86*SPHERE!$E$18</f>
        <v>139.38177617889278</v>
      </c>
      <c r="AA68" s="5">
        <f>AA86*SPHERE!$E$18</f>
        <v>142.77134768512354</v>
      </c>
      <c r="AB68" s="5">
        <f t="shared" si="11"/>
        <v>143.81676545656461</v>
      </c>
      <c r="AC68" s="5">
        <f>AC86*SPHERE!$E$18</f>
        <v>141.48230738471676</v>
      </c>
      <c r="AD68" s="5">
        <f>AD86*SPHERE!$E$18</f>
        <v>150.70063293440717</v>
      </c>
      <c r="AE68" s="5">
        <f t="shared" si="12"/>
        <v>144.0289889176417</v>
      </c>
      <c r="AF68" s="5">
        <f>AF86*SPHERE!$E$18</f>
        <v>148.8508734103477</v>
      </c>
      <c r="AG68" s="5">
        <f t="shared" si="13"/>
        <v>144.80714160825764</v>
      </c>
      <c r="AH68" s="5">
        <f>AH86*SPHERE!$E$18</f>
        <v>136.91450355839712</v>
      </c>
      <c r="AI68" s="5">
        <f>AI86*SPHERE!$E$18</f>
        <v>130.64639262928478</v>
      </c>
      <c r="AJ68" s="5">
        <f>AJ86*SPHERE!$E$18</f>
        <v>148.51720278903966</v>
      </c>
      <c r="AK68" s="5">
        <f>AK86*SPHERE!$E$18</f>
        <v>150.7689707336869</v>
      </c>
      <c r="AL68" s="5">
        <f t="shared" si="14"/>
        <v>147.86315944776749</v>
      </c>
    </row>
    <row r="69" spans="1:38" x14ac:dyDescent="0.25">
      <c r="A69" s="83"/>
      <c r="B69" s="83"/>
      <c r="C69" s="2">
        <v>700</v>
      </c>
      <c r="D69" s="5">
        <f t="shared" si="5"/>
        <v>18946.425130605625</v>
      </c>
      <c r="E69" s="5">
        <f>E87*SPHERE!$E$18</f>
        <v>19022.085276019061</v>
      </c>
      <c r="F69" s="5">
        <f>F87*SPHERE!$E$18</f>
        <v>18541.054399307588</v>
      </c>
      <c r="G69" s="5">
        <f>G87*SPHERE!$E$18</f>
        <v>18308.126667783348</v>
      </c>
      <c r="H69" s="5">
        <f>H87*SPHERE!$E$18</f>
        <v>18753.354919186415</v>
      </c>
      <c r="I69" s="5">
        <f t="shared" si="6"/>
        <v>18890.673021344399</v>
      </c>
      <c r="J69" s="5">
        <f>J87*SPHERE!$E$18</f>
        <v>18584.036420407672</v>
      </c>
      <c r="K69" s="5">
        <f>K87*SPHERE!$E$18</f>
        <v>19794.885330899266</v>
      </c>
      <c r="L69" s="5">
        <f t="shared" si="7"/>
        <v>18918.54907597501</v>
      </c>
      <c r="M69" s="5">
        <f>M87*SPHERE!$E$18</f>
        <v>19551.915033060945</v>
      </c>
      <c r="N69" s="5">
        <f t="shared" si="8"/>
        <v>19020.761276287252</v>
      </c>
      <c r="O69" s="5">
        <f>O87*SPHERE!$E$18</f>
        <v>17984.044561080878</v>
      </c>
      <c r="P69" s="5">
        <f>P87*SPHERE!$E$18</f>
        <v>17160.713333685566</v>
      </c>
      <c r="Q69" s="5">
        <f>Q87*SPHERE!$E$18</f>
        <v>19508.086606076453</v>
      </c>
      <c r="R69" s="5">
        <f>R87*SPHERE!$E$18</f>
        <v>19803.861662810868</v>
      </c>
      <c r="S69" s="58">
        <f t="shared" si="9"/>
        <v>19422.176462968058</v>
      </c>
      <c r="T69" s="14">
        <f>'FUTURE LED TOOL'!E15</f>
        <v>135.88468468468469</v>
      </c>
      <c r="W69" s="5">
        <f t="shared" si="10"/>
        <v>139.4301732720659</v>
      </c>
      <c r="X69" s="5">
        <f>X87*SPHERE!$E$18</f>
        <v>139.98696998237216</v>
      </c>
      <c r="Y69" s="5">
        <f>Y87*SPHERE!$E$18</f>
        <v>136.44697665768155</v>
      </c>
      <c r="Z69" s="5">
        <f>Z87*SPHERE!$E$18</f>
        <v>134.73281930385804</v>
      </c>
      <c r="AA69" s="5">
        <f>AA87*SPHERE!$E$18</f>
        <v>138.00933462592101</v>
      </c>
      <c r="AB69" s="5">
        <f t="shared" si="11"/>
        <v>139.019883404664</v>
      </c>
      <c r="AC69" s="5">
        <f>AC87*SPHERE!$E$18</f>
        <v>136.76328913395378</v>
      </c>
      <c r="AD69" s="5">
        <f>AD87*SPHERE!$E$18</f>
        <v>145.67414552149532</v>
      </c>
      <c r="AE69" s="5">
        <f t="shared" si="12"/>
        <v>139.22502833836495</v>
      </c>
      <c r="AF69" s="5">
        <f>AF87*SPHERE!$E$18</f>
        <v>143.88608310370248</v>
      </c>
      <c r="AG69" s="5">
        <f t="shared" si="13"/>
        <v>139.97722642860168</v>
      </c>
      <c r="AH69" s="5">
        <f>AH87*SPHERE!$E$18</f>
        <v>132.34784039726168</v>
      </c>
      <c r="AI69" s="5">
        <f>AI87*SPHERE!$E$18</f>
        <v>126.28879680963574</v>
      </c>
      <c r="AJ69" s="5">
        <f>AJ87*SPHERE!$E$18</f>
        <v>143.56354177326338</v>
      </c>
      <c r="AK69" s="5">
        <f>AK87*SPHERE!$E$18</f>
        <v>145.74020397342781</v>
      </c>
      <c r="AL69" s="5">
        <f t="shared" si="14"/>
        <v>142.9313134738951</v>
      </c>
    </row>
    <row r="70" spans="1:38" x14ac:dyDescent="0.25">
      <c r="A70" s="83"/>
      <c r="B70" s="83"/>
      <c r="C70" s="2">
        <v>1050</v>
      </c>
      <c r="D70" s="5">
        <f t="shared" si="5"/>
        <v>26814.852150188723</v>
      </c>
      <c r="E70" s="5">
        <f>E88*SPHERE!$E$18</f>
        <v>26921.933860798377</v>
      </c>
      <c r="F70" s="5">
        <f>F88*SPHERE!$E$18</f>
        <v>26241.131453495826</v>
      </c>
      <c r="G70" s="5">
        <f>G88*SPHERE!$E$18</f>
        <v>25911.469121977054</v>
      </c>
      <c r="H70" s="5">
        <f>H88*SPHERE!$E$18</f>
        <v>26541.600117780305</v>
      </c>
      <c r="I70" s="5">
        <f t="shared" si="6"/>
        <v>26735.946258623673</v>
      </c>
      <c r="J70" s="5">
        <f>J88*SPHERE!$E$18</f>
        <v>26301.963855015911</v>
      </c>
      <c r="K70" s="5">
        <f>K88*SPHERE!$E$18</f>
        <v>28015.676826578012</v>
      </c>
      <c r="L70" s="5">
        <f t="shared" si="7"/>
        <v>26775.399204406196</v>
      </c>
      <c r="M70" s="5">
        <f>M88*SPHERE!$E$18</f>
        <v>27671.801263324804</v>
      </c>
      <c r="N70" s="5">
        <f t="shared" si="8"/>
        <v>26920.060005608786</v>
      </c>
      <c r="O70" s="5">
        <f>O88*SPHERE!$E$18</f>
        <v>25452.796115547444</v>
      </c>
      <c r="P70" s="5">
        <f>P88*SPHERE!$E$18</f>
        <v>24287.536443548677</v>
      </c>
      <c r="Q70" s="5">
        <f>Q88*SPHERE!$E$18</f>
        <v>27609.77094459908</v>
      </c>
      <c r="R70" s="5">
        <f>R88*SPHERE!$E$18</f>
        <v>28028.381018075957</v>
      </c>
      <c r="S70" s="58">
        <f t="shared" si="9"/>
        <v>27488.182424877126</v>
      </c>
      <c r="T70" s="14">
        <f>'FUTURE LED TOOL'!E16</f>
        <v>209.58558558558559</v>
      </c>
      <c r="W70" s="5">
        <f t="shared" si="10"/>
        <v>127.94225363956964</v>
      </c>
      <c r="X70" s="5">
        <f>X88*SPHERE!$E$18</f>
        <v>128.45317480006102</v>
      </c>
      <c r="Y70" s="5">
        <f>Y88*SPHERE!$E$18</f>
        <v>125.20484832092662</v>
      </c>
      <c r="Z70" s="5">
        <f>Z88*SPHERE!$E$18</f>
        <v>123.63192368206039</v>
      </c>
      <c r="AA70" s="5">
        <f>AA88*SPHERE!$E$18</f>
        <v>126.6384806169882</v>
      </c>
      <c r="AB70" s="5">
        <f t="shared" si="11"/>
        <v>127.56576834195442</v>
      </c>
      <c r="AC70" s="5">
        <f>AC88*SPHERE!$E$18</f>
        <v>125.49509920507076</v>
      </c>
      <c r="AD70" s="5">
        <f>AD88*SPHERE!$E$18</f>
        <v>133.67177302915059</v>
      </c>
      <c r="AE70" s="5">
        <f t="shared" si="12"/>
        <v>127.75401099076203</v>
      </c>
      <c r="AF70" s="5">
        <f>AF88*SPHERE!$E$18</f>
        <v>132.03103250640703</v>
      </c>
      <c r="AG70" s="5">
        <f t="shared" si="13"/>
        <v>128.44423403638993</v>
      </c>
      <c r="AH70" s="5">
        <f>AH88*SPHERE!$E$18</f>
        <v>121.44344776589436</v>
      </c>
      <c r="AI70" s="5">
        <f>AI88*SPHERE!$E$18</f>
        <v>115.88362041067329</v>
      </c>
      <c r="AJ70" s="5">
        <f>AJ88*SPHERE!$E$18</f>
        <v>131.73506597534808</v>
      </c>
      <c r="AK70" s="5">
        <f>AK88*SPHERE!$E$18</f>
        <v>133.73238879841952</v>
      </c>
      <c r="AL70" s="5">
        <f t="shared" si="14"/>
        <v>131.15492817921944</v>
      </c>
    </row>
    <row r="71" spans="1:38" x14ac:dyDescent="0.25">
      <c r="A71" s="83"/>
      <c r="B71" s="83"/>
      <c r="C71" s="2">
        <v>1200</v>
      </c>
      <c r="D71" s="5">
        <f t="shared" si="5"/>
        <v>29249.908603503951</v>
      </c>
      <c r="E71" s="5">
        <f>E89*SPHERE!$E$18</f>
        <v>29366.714403174094</v>
      </c>
      <c r="F71" s="5">
        <f>F89*SPHERE!$E$18</f>
        <v>28624.088336130691</v>
      </c>
      <c r="G71" s="5">
        <f>G89*SPHERE!$E$18</f>
        <v>28264.489371611533</v>
      </c>
      <c r="H71" s="5">
        <f>H89*SPHERE!$E$18</f>
        <v>28951.842556788433</v>
      </c>
      <c r="I71" s="5">
        <f t="shared" si="6"/>
        <v>29163.837268721691</v>
      </c>
      <c r="J71" s="5">
        <f>J89*SPHERE!$E$18</f>
        <v>28690.444927419274</v>
      </c>
      <c r="K71" s="5">
        <f>K89*SPHERE!$E$18</f>
        <v>30559.780156645145</v>
      </c>
      <c r="L71" s="5">
        <f t="shared" si="7"/>
        <v>29206.872936112821</v>
      </c>
      <c r="M71" s="5">
        <f>M89*SPHERE!$E$18</f>
        <v>30184.677256961098</v>
      </c>
      <c r="N71" s="5">
        <f t="shared" si="8"/>
        <v>29364.67038321363</v>
      </c>
      <c r="O71" s="5">
        <f>O89*SPHERE!$E$18</f>
        <v>27764.164274094033</v>
      </c>
      <c r="P71" s="5">
        <f>P89*SPHERE!$E$18</f>
        <v>26493.08738303338</v>
      </c>
      <c r="Q71" s="5">
        <f>Q89*SPHERE!$E$18</f>
        <v>30117.013965617498</v>
      </c>
      <c r="R71" s="5">
        <f>R89*SPHERE!$E$18</f>
        <v>30573.638015644887</v>
      </c>
      <c r="S71" s="58">
        <f t="shared" si="9"/>
        <v>29984.383993645883</v>
      </c>
      <c r="T71" s="14">
        <f>'FUTURE LED TOOL'!E17</f>
        <v>241.47027027027028</v>
      </c>
      <c r="W71" s="5">
        <f t="shared" si="10"/>
        <v>121.13254592693926</v>
      </c>
      <c r="X71" s="5">
        <f>X89*SPHERE!$E$18</f>
        <v>121.6162733834887</v>
      </c>
      <c r="Y71" s="5">
        <f>Y89*SPHERE!$E$18</f>
        <v>118.54083860548393</v>
      </c>
      <c r="Z71" s="5">
        <f>Z89*SPHERE!$E$18</f>
        <v>117.05163265016417</v>
      </c>
      <c r="AA71" s="5">
        <f>AA89*SPHERE!$E$18</f>
        <v>119.89816603254523</v>
      </c>
      <c r="AB71" s="5">
        <f t="shared" si="11"/>
        <v>120.77609900415277</v>
      </c>
      <c r="AC71" s="5">
        <f>AC89*SPHERE!$E$18</f>
        <v>118.81564092882714</v>
      </c>
      <c r="AD71" s="5">
        <f>AD89*SPHERE!$E$18</f>
        <v>126.55711248610655</v>
      </c>
      <c r="AE71" s="5">
        <f t="shared" si="12"/>
        <v>120.95432246554601</v>
      </c>
      <c r="AF71" s="5">
        <f>AF89*SPHERE!$E$18</f>
        <v>125.00370013739709</v>
      </c>
      <c r="AG71" s="5">
        <f t="shared" si="13"/>
        <v>121.60780849065458</v>
      </c>
      <c r="AH71" s="5">
        <f>AH89*SPHERE!$E$18</f>
        <v>114.97963804413045</v>
      </c>
      <c r="AI71" s="5">
        <f>AI89*SPHERE!$E$18</f>
        <v>109.71573168564593</v>
      </c>
      <c r="AJ71" s="5">
        <f>AJ89*SPHERE!$E$18</f>
        <v>124.72348638160899</v>
      </c>
      <c r="AK71" s="5">
        <f>AK89*SPHERE!$E$18</f>
        <v>126.61450198993339</v>
      </c>
      <c r="AL71" s="5">
        <f t="shared" si="14"/>
        <v>124.17422633471723</v>
      </c>
    </row>
    <row r="73" spans="1:38" x14ac:dyDescent="0.25">
      <c r="A73" s="74" t="s">
        <v>44</v>
      </c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  <c r="V73" s="1"/>
      <c r="W73" s="74" t="s">
        <v>53</v>
      </c>
      <c r="X73" s="74"/>
      <c r="Y73" s="74"/>
      <c r="Z73" s="74"/>
      <c r="AA73" s="74"/>
      <c r="AB73" s="74"/>
      <c r="AC73" s="74"/>
      <c r="AD73" s="74"/>
      <c r="AE73" s="74"/>
      <c r="AF73" s="74"/>
      <c r="AG73" s="74"/>
      <c r="AH73" s="74"/>
      <c r="AI73" s="74"/>
      <c r="AJ73" s="74"/>
      <c r="AK73" s="74"/>
      <c r="AL73" s="57"/>
    </row>
    <row r="74" spans="1:38" x14ac:dyDescent="0.25">
      <c r="A74" s="2" t="s">
        <v>16</v>
      </c>
      <c r="B74" s="2" t="s">
        <v>21</v>
      </c>
      <c r="C74" s="2" t="s">
        <v>2</v>
      </c>
      <c r="D74" s="2" t="s">
        <v>116</v>
      </c>
      <c r="E74" s="2" t="s">
        <v>10</v>
      </c>
      <c r="F74" s="2" t="s">
        <v>11</v>
      </c>
      <c r="G74" s="2" t="s">
        <v>59</v>
      </c>
      <c r="H74" s="2" t="s">
        <v>60</v>
      </c>
      <c r="I74" s="2" t="s">
        <v>143</v>
      </c>
      <c r="J74" s="2" t="s">
        <v>62</v>
      </c>
      <c r="K74" s="2" t="s">
        <v>12</v>
      </c>
      <c r="L74" s="2" t="s">
        <v>144</v>
      </c>
      <c r="M74" s="2" t="s">
        <v>13</v>
      </c>
      <c r="N74" s="2" t="s">
        <v>145</v>
      </c>
      <c r="O74" s="2" t="s">
        <v>14</v>
      </c>
      <c r="P74" s="2" t="s">
        <v>15</v>
      </c>
      <c r="Q74" s="2" t="s">
        <v>18</v>
      </c>
      <c r="R74" s="2" t="s">
        <v>19</v>
      </c>
      <c r="S74" s="6" t="s">
        <v>117</v>
      </c>
      <c r="T74" s="6" t="s">
        <v>3</v>
      </c>
      <c r="V74" s="1"/>
      <c r="W74" s="2" t="s">
        <v>116</v>
      </c>
      <c r="X74" s="2" t="s">
        <v>10</v>
      </c>
      <c r="Y74" s="2" t="s">
        <v>11</v>
      </c>
      <c r="Z74" s="2" t="s">
        <v>59</v>
      </c>
      <c r="AA74" s="2" t="s">
        <v>60</v>
      </c>
      <c r="AB74" s="2" t="s">
        <v>143</v>
      </c>
      <c r="AC74" s="2" t="s">
        <v>62</v>
      </c>
      <c r="AD74" s="2" t="s">
        <v>12</v>
      </c>
      <c r="AE74" s="2" t="s">
        <v>144</v>
      </c>
      <c r="AF74" s="2" t="s">
        <v>13</v>
      </c>
      <c r="AG74" s="2" t="s">
        <v>145</v>
      </c>
      <c r="AH74" s="2" t="s">
        <v>14</v>
      </c>
      <c r="AI74" s="2" t="s">
        <v>15</v>
      </c>
      <c r="AJ74" s="2" t="s">
        <v>18</v>
      </c>
      <c r="AK74" s="2" t="s">
        <v>19</v>
      </c>
      <c r="AL74" s="6" t="s">
        <v>117</v>
      </c>
    </row>
    <row r="75" spans="1:38" x14ac:dyDescent="0.25">
      <c r="A75" s="82" t="s">
        <v>34</v>
      </c>
      <c r="B75" s="82" t="s">
        <v>36</v>
      </c>
      <c r="C75" s="2">
        <v>350</v>
      </c>
      <c r="D75" s="5">
        <f>$T75*W75</f>
        <v>5319.7582227418825</v>
      </c>
      <c r="E75" s="5">
        <f t="shared" ref="E75:R89" si="15">$T75*X75</f>
        <v>5323.3856286340806</v>
      </c>
      <c r="F75" s="5">
        <f t="shared" si="15"/>
        <v>5188.7677453232855</v>
      </c>
      <c r="G75" s="5">
        <f t="shared" si="15"/>
        <v>5123.5822453891806</v>
      </c>
      <c r="H75" s="5">
        <f t="shared" si="15"/>
        <v>5248.1806603678442</v>
      </c>
      <c r="I75" s="5">
        <f t="shared" si="15"/>
        <v>5304.104201488105</v>
      </c>
      <c r="J75" s="5">
        <f t="shared" si="15"/>
        <v>5200.7963883502571</v>
      </c>
      <c r="K75" s="5">
        <f t="shared" si="15"/>
        <v>5539.6559610535896</v>
      </c>
      <c r="L75" s="5">
        <f t="shared" si="15"/>
        <v>5311.9312121149942</v>
      </c>
      <c r="M75" s="5">
        <f t="shared" si="15"/>
        <v>5471.6600198657934</v>
      </c>
      <c r="N75" s="5">
        <f t="shared" si="15"/>
        <v>5340.6302510802525</v>
      </c>
      <c r="O75" s="5">
        <f t="shared" si="15"/>
        <v>5032.8869296925186</v>
      </c>
      <c r="P75" s="5">
        <f t="shared" si="15"/>
        <v>4802.4753023696539</v>
      </c>
      <c r="Q75" s="5">
        <f t="shared" si="15"/>
        <v>5459.3945077019389</v>
      </c>
      <c r="R75" s="5">
        <f t="shared" si="15"/>
        <v>5542.1680135232709</v>
      </c>
      <c r="S75" s="58">
        <f>T75*AL75</f>
        <v>5453.3392041074449</v>
      </c>
      <c r="T75" s="14">
        <f>'FUTURE LED TOOL'!E3</f>
        <v>32.864864864864863</v>
      </c>
      <c r="U75" s="84">
        <v>1.0149999999999999</v>
      </c>
      <c r="W75" s="5">
        <f>W57*SPHERE!$G$23</f>
        <v>161.86764329066585</v>
      </c>
      <c r="X75" s="5">
        <f>X80*$U$75</f>
        <v>161.97801666074093</v>
      </c>
      <c r="Y75" s="5">
        <f t="shared" ref="Y75:AD78" si="16">Y80*$U$75</f>
        <v>157.88191330342235</v>
      </c>
      <c r="Z75" s="5">
        <f t="shared" si="16"/>
        <v>155.8984729271379</v>
      </c>
      <c r="AA75" s="5">
        <f>AA80*$U$75</f>
        <v>159.68970759342949</v>
      </c>
      <c r="AB75" s="5">
        <f>AB57*SPHERE!$G$23</f>
        <v>161.39132849922689</v>
      </c>
      <c r="AC75" s="5">
        <f t="shared" si="16"/>
        <v>158.24791642184172</v>
      </c>
      <c r="AD75" s="5">
        <f t="shared" si="16"/>
        <v>168.55861065705824</v>
      </c>
      <c r="AE75" s="5">
        <f>AE57*SPHERE!$G$23</f>
        <v>161.62948589494638</v>
      </c>
      <c r="AF75" s="5">
        <f t="shared" ref="AF75:AK75" si="17">AF80*$U$75</f>
        <v>166.48965520973221</v>
      </c>
      <c r="AG75" s="5">
        <f>AG57*SPHERE!$G$23</f>
        <v>162.5027296792511</v>
      </c>
      <c r="AH75" s="5">
        <f t="shared" si="17"/>
        <v>153.13882927518355</v>
      </c>
      <c r="AI75" s="5">
        <f t="shared" si="17"/>
        <v>146.12794916749769</v>
      </c>
      <c r="AJ75" s="5">
        <f t="shared" si="17"/>
        <v>166.11644472448336</v>
      </c>
      <c r="AK75" s="5">
        <f t="shared" si="17"/>
        <v>168.63504646411269</v>
      </c>
      <c r="AL75" s="5">
        <f>AL57*SPHERE!$G$23</f>
        <v>165.93219617761142</v>
      </c>
    </row>
    <row r="76" spans="1:38" x14ac:dyDescent="0.25">
      <c r="A76" s="83"/>
      <c r="B76" s="83"/>
      <c r="C76" s="2">
        <v>530</v>
      </c>
      <c r="D76" s="5">
        <f t="shared" ref="D76:E89" si="18">$T76*W76</f>
        <v>8053.1853052819679</v>
      </c>
      <c r="E76" s="5">
        <f t="shared" si="15"/>
        <v>8058.6765645844025</v>
      </c>
      <c r="F76" s="5">
        <f t="shared" si="15"/>
        <v>7854.8885888316472</v>
      </c>
      <c r="G76" s="5">
        <f>$T76*Z76</f>
        <v>7756.2091210425588</v>
      </c>
      <c r="H76" s="5">
        <f>$T76*AA76</f>
        <v>7944.8293707896291</v>
      </c>
      <c r="I76" s="5">
        <f>$T76*AB76</f>
        <v>8029.4878497490135</v>
      </c>
      <c r="J76" s="5">
        <f t="shared" si="15"/>
        <v>7873.0978545936077</v>
      </c>
      <c r="K76" s="5">
        <f t="shared" si="15"/>
        <v>8386.0720946225247</v>
      </c>
      <c r="L76" s="5">
        <f t="shared" si="15"/>
        <v>8041.3365775154898</v>
      </c>
      <c r="M76" s="5">
        <f t="shared" si="15"/>
        <v>8283.1381093802138</v>
      </c>
      <c r="N76" s="5">
        <f t="shared" si="15"/>
        <v>8084.7819126592394</v>
      </c>
      <c r="O76" s="5">
        <f t="shared" si="15"/>
        <v>7618.9122453116497</v>
      </c>
      <c r="P76" s="5">
        <f t="shared" si="15"/>
        <v>7270.1092633659355</v>
      </c>
      <c r="Q76" s="5">
        <f t="shared" si="15"/>
        <v>8264.5702650940893</v>
      </c>
      <c r="R76" s="5">
        <f t="shared" si="15"/>
        <v>8389.8749035450146</v>
      </c>
      <c r="S76" s="58">
        <f t="shared" ref="S76:S88" si="19">T76*AL76</f>
        <v>8255.4035924965028</v>
      </c>
      <c r="T76" s="14">
        <f>'FUTURE LED TOOL'!E4</f>
        <v>50.688288288288284</v>
      </c>
      <c r="U76" s="84"/>
      <c r="V76" s="1"/>
      <c r="W76" s="5">
        <f>W58*SPHERE!$G$23</f>
        <v>158.87664739199107</v>
      </c>
      <c r="X76" s="5">
        <f t="shared" ref="X76:AK79" si="20">X81*$U$75</f>
        <v>158.98498127912498</v>
      </c>
      <c r="Y76" s="5">
        <f t="shared" si="16"/>
        <v>154.96456586099688</v>
      </c>
      <c r="Z76" s="5">
        <f t="shared" si="16"/>
        <v>153.0177755644327</v>
      </c>
      <c r="AA76" s="5">
        <f t="shared" si="16"/>
        <v>156.73895566572745</v>
      </c>
      <c r="AB76" s="5">
        <f>AB58*SPHERE!$G$23</f>
        <v>158.40913396170563</v>
      </c>
      <c r="AC76" s="5">
        <f t="shared" si="16"/>
        <v>155.32380596116354</v>
      </c>
      <c r="AD76" s="5">
        <f t="shared" si="16"/>
        <v>165.44397883248621</v>
      </c>
      <c r="AE76" s="5">
        <f>AE58*SPHERE!$G$23</f>
        <v>158.64289067684834</v>
      </c>
      <c r="AF76" s="5">
        <f t="shared" si="20"/>
        <v>163.4132536153142</v>
      </c>
      <c r="AG76" s="5">
        <f>AG58*SPHERE!$G$23</f>
        <v>159.49999863237161</v>
      </c>
      <c r="AH76" s="5">
        <f t="shared" si="20"/>
        <v>150.30912470311267</v>
      </c>
      <c r="AI76" s="5">
        <f t="shared" si="20"/>
        <v>143.42779187999767</v>
      </c>
      <c r="AJ76" s="5">
        <f t="shared" si="20"/>
        <v>163.04693932629104</v>
      </c>
      <c r="AK76" s="5">
        <f t="shared" si="20"/>
        <v>165.51900225606013</v>
      </c>
      <c r="AL76" s="5">
        <f>AL58*SPHERE!$G$23</f>
        <v>162.86609533042653</v>
      </c>
    </row>
    <row r="77" spans="1:38" x14ac:dyDescent="0.25">
      <c r="A77" s="83"/>
      <c r="B77" s="83"/>
      <c r="C77" s="2">
        <v>700</v>
      </c>
      <c r="D77" s="5">
        <f t="shared" si="18"/>
        <v>10434.412104463505</v>
      </c>
      <c r="E77" s="5">
        <f t="shared" si="15"/>
        <v>10441.527060889068</v>
      </c>
      <c r="F77" s="5">
        <f t="shared" si="15"/>
        <v>10177.481513651504</v>
      </c>
      <c r="G77" s="5">
        <f t="shared" si="15"/>
        <v>10049.623753755537</v>
      </c>
      <c r="H77" s="5">
        <f t="shared" si="15"/>
        <v>10294.016666932002</v>
      </c>
      <c r="I77" s="5">
        <f t="shared" si="15"/>
        <v>10403.707605872638</v>
      </c>
      <c r="J77" s="5">
        <f t="shared" si="15"/>
        <v>10201.075032970548</v>
      </c>
      <c r="K77" s="5">
        <f t="shared" si="15"/>
        <v>10865.729379856744</v>
      </c>
      <c r="L77" s="5">
        <f t="shared" si="15"/>
        <v>10419.05985516807</v>
      </c>
      <c r="M77" s="5">
        <f t="shared" si="15"/>
        <v>10732.359094577379</v>
      </c>
      <c r="N77" s="5">
        <f t="shared" si="15"/>
        <v>10475.351435917997</v>
      </c>
      <c r="O77" s="5">
        <f t="shared" si="15"/>
        <v>9871.7298983773453</v>
      </c>
      <c r="P77" s="5">
        <f t="shared" si="15"/>
        <v>9419.7902100530009</v>
      </c>
      <c r="Q77" s="5">
        <f t="shared" si="15"/>
        <v>10708.300969521462</v>
      </c>
      <c r="R77" s="5">
        <f t="shared" si="15"/>
        <v>10870.656632111299</v>
      </c>
      <c r="S77" s="58">
        <f t="shared" si="19"/>
        <v>10696.423825772248</v>
      </c>
      <c r="T77" s="14">
        <f>'FUTURE LED TOOL'!E5</f>
        <v>67.942342342342343</v>
      </c>
      <c r="U77" s="84"/>
      <c r="V77" s="1"/>
      <c r="W77" s="5">
        <f>W59*SPHERE!$G$23</f>
        <v>153.57745618906452</v>
      </c>
      <c r="X77" s="5">
        <f t="shared" si="20"/>
        <v>153.68217669442646</v>
      </c>
      <c r="Y77" s="5">
        <f t="shared" si="16"/>
        <v>149.79585870575434</v>
      </c>
      <c r="Z77" s="5">
        <f t="shared" si="16"/>
        <v>147.91400189175567</v>
      </c>
      <c r="AA77" s="5">
        <f t="shared" si="16"/>
        <v>151.51106529509019</v>
      </c>
      <c r="AB77" s="5">
        <f>AB59*SPHERE!$G$23</f>
        <v>153.12553625913105</v>
      </c>
      <c r="AC77" s="5">
        <f t="shared" si="16"/>
        <v>150.14311666751496</v>
      </c>
      <c r="AD77" s="5">
        <f t="shared" si="16"/>
        <v>159.92574005040026</v>
      </c>
      <c r="AE77" s="5">
        <f>AE59*SPHERE!$G$23</f>
        <v>153.35149622409779</v>
      </c>
      <c r="AF77" s="5">
        <f t="shared" si="20"/>
        <v>157.9627478914407</v>
      </c>
      <c r="AG77" s="5">
        <f>AG59*SPHERE!$G$23</f>
        <v>154.18001609564251</v>
      </c>
      <c r="AH77" s="5">
        <f t="shared" si="20"/>
        <v>145.29569570381423</v>
      </c>
      <c r="AI77" s="5">
        <f t="shared" si="20"/>
        <v>138.64388370052549</v>
      </c>
      <c r="AJ77" s="5">
        <f t="shared" si="20"/>
        <v>157.60865169418722</v>
      </c>
      <c r="AK77" s="5">
        <f t="shared" si="20"/>
        <v>159.99826113349343</v>
      </c>
      <c r="AL77" s="5">
        <f>AL59*SPHERE!$G$23</f>
        <v>157.4338395911636</v>
      </c>
    </row>
    <row r="78" spans="1:38" x14ac:dyDescent="0.25">
      <c r="A78" s="83"/>
      <c r="B78" s="83"/>
      <c r="C78" s="2">
        <v>1050</v>
      </c>
      <c r="D78" s="5">
        <f t="shared" si="18"/>
        <v>14767.810598916114</v>
      </c>
      <c r="E78" s="5">
        <f t="shared" si="15"/>
        <v>14777.88038798141</v>
      </c>
      <c r="F78" s="5">
        <f t="shared" si="15"/>
        <v>14404.177050212769</v>
      </c>
      <c r="G78" s="5">
        <f t="shared" si="15"/>
        <v>14223.220120120117</v>
      </c>
      <c r="H78" s="5">
        <f t="shared" si="15"/>
        <v>14569.109109109109</v>
      </c>
      <c r="I78" s="5">
        <f t="shared" si="15"/>
        <v>14724.354559880559</v>
      </c>
      <c r="J78" s="5">
        <f t="shared" si="15"/>
        <v>14437.568929043822</v>
      </c>
      <c r="K78" s="5">
        <f t="shared" si="15"/>
        <v>15378.253407507433</v>
      </c>
      <c r="L78" s="5">
        <f t="shared" si="15"/>
        <v>14746.08257939834</v>
      </c>
      <c r="M78" s="5">
        <f t="shared" si="15"/>
        <v>15189.494607029681</v>
      </c>
      <c r="N78" s="5">
        <f t="shared" si="15"/>
        <v>14825.751984296858</v>
      </c>
      <c r="O78" s="5">
        <f t="shared" si="15"/>
        <v>13971.447165723162</v>
      </c>
      <c r="P78" s="5">
        <f t="shared" si="15"/>
        <v>13331.817481512002</v>
      </c>
      <c r="Q78" s="5">
        <f t="shared" si="15"/>
        <v>15155.445172271509</v>
      </c>
      <c r="R78" s="5">
        <f t="shared" si="15"/>
        <v>15385.226941554187</v>
      </c>
      <c r="S78" s="58">
        <f t="shared" si="19"/>
        <v>15138.635465352852</v>
      </c>
      <c r="T78" s="14">
        <f>'FUTURE LED TOOL'!E6</f>
        <v>104.7927927927928</v>
      </c>
      <c r="U78" s="84"/>
      <c r="V78" s="1"/>
      <c r="W78" s="5">
        <f>W60*SPHERE!$G$23</f>
        <v>140.92391475925797</v>
      </c>
      <c r="X78" s="5">
        <f t="shared" si="20"/>
        <v>141.02000714115684</v>
      </c>
      <c r="Y78" s="5">
        <f t="shared" si="16"/>
        <v>137.45389035192721</v>
      </c>
      <c r="Z78" s="5">
        <f t="shared" si="16"/>
        <v>135.7270833333333</v>
      </c>
      <c r="AA78" s="5">
        <f t="shared" si="16"/>
        <v>139.02777777777777</v>
      </c>
      <c r="AB78" s="5">
        <f>AB60*SPHERE!$G$23</f>
        <v>140.50922937987809</v>
      </c>
      <c r="AC78" s="5">
        <f t="shared" si="16"/>
        <v>137.77253706360594</v>
      </c>
      <c r="AD78" s="5">
        <f t="shared" si="16"/>
        <v>146.74915132679891</v>
      </c>
      <c r="AE78" s="5">
        <f>AE60*SPHERE!$G$23</f>
        <v>140.71657206956806</v>
      </c>
      <c r="AF78" s="5">
        <f t="shared" si="20"/>
        <v>144.94789386006659</v>
      </c>
      <c r="AG78" s="5">
        <f>AG60*SPHERE!$G$23</f>
        <v>141.47682859843115</v>
      </c>
      <c r="AH78" s="5">
        <f t="shared" si="20"/>
        <v>133.32450441843801</v>
      </c>
      <c r="AI78" s="5">
        <f t="shared" si="20"/>
        <v>127.22074797522629</v>
      </c>
      <c r="AJ78" s="5">
        <f t="shared" si="20"/>
        <v>144.62297232824429</v>
      </c>
      <c r="AK78" s="5">
        <f t="shared" si="20"/>
        <v>146.81569725864122</v>
      </c>
      <c r="AL78" s="5">
        <f>AL60*SPHERE!$G$23</f>
        <v>144.46256332996617</v>
      </c>
    </row>
    <row r="79" spans="1:38" x14ac:dyDescent="0.25">
      <c r="A79" s="83"/>
      <c r="B79" s="83"/>
      <c r="C79" s="2">
        <v>1200</v>
      </c>
      <c r="D79" s="5">
        <f t="shared" si="18"/>
        <v>16108.875330461717</v>
      </c>
      <c r="E79" s="5">
        <f t="shared" si="15"/>
        <v>16119.859556970467</v>
      </c>
      <c r="F79" s="5">
        <f t="shared" si="15"/>
        <v>15712.220222868076</v>
      </c>
      <c r="G79" s="5">
        <f t="shared" si="15"/>
        <v>15514.830595778765</v>
      </c>
      <c r="H79" s="5">
        <f t="shared" si="15"/>
        <v>15892.129760369353</v>
      </c>
      <c r="I79" s="5">
        <f t="shared" si="15"/>
        <v>16061.47304895962</v>
      </c>
      <c r="J79" s="5">
        <f t="shared" si="15"/>
        <v>15748.644417878999</v>
      </c>
      <c r="K79" s="5">
        <f t="shared" si="15"/>
        <v>16774.75244434454</v>
      </c>
      <c r="L79" s="5">
        <f t="shared" si="15"/>
        <v>16085.174189710671</v>
      </c>
      <c r="M79" s="5">
        <f t="shared" si="15"/>
        <v>16568.852459099147</v>
      </c>
      <c r="N79" s="5">
        <f t="shared" si="15"/>
        <v>16172.078372464508</v>
      </c>
      <c r="O79" s="5">
        <f t="shared" si="15"/>
        <v>15240.194141932299</v>
      </c>
      <c r="P79" s="5">
        <f t="shared" si="15"/>
        <v>14542.479692548961</v>
      </c>
      <c r="Q79" s="5">
        <f t="shared" si="15"/>
        <v>16531.710995513989</v>
      </c>
      <c r="R79" s="5">
        <f t="shared" si="15"/>
        <v>16782.359244947744</v>
      </c>
      <c r="S79" s="58">
        <f t="shared" si="19"/>
        <v>16513.374799279587</v>
      </c>
      <c r="T79" s="14">
        <f>'FUTURE LED TOOL'!E7</f>
        <v>120.73513513513514</v>
      </c>
      <c r="U79" s="84"/>
      <c r="V79" s="1"/>
      <c r="W79" s="5">
        <f>W61*SPHERE!$G$23</f>
        <v>133.42326003471604</v>
      </c>
      <c r="X79" s="5">
        <f t="shared" si="20"/>
        <v>133.51423791366119</v>
      </c>
      <c r="Y79" s="5">
        <f t="shared" si="20"/>
        <v>130.13792716827516</v>
      </c>
      <c r="Z79" s="5">
        <f t="shared" si="20"/>
        <v>128.50302920035242</v>
      </c>
      <c r="AA79" s="5">
        <f t="shared" si="20"/>
        <v>131.62804466638298</v>
      </c>
      <c r="AB79" s="5">
        <f>AB61*SPHERE!$G$23</f>
        <v>133.03064622392236</v>
      </c>
      <c r="AC79" s="5">
        <f t="shared" si="20"/>
        <v>130.43961395539105</v>
      </c>
      <c r="AD79" s="5">
        <f t="shared" si="20"/>
        <v>138.93844923906428</v>
      </c>
      <c r="AE79" s="5">
        <f>AE61*SPHERE!$G$23</f>
        <v>133.22695312931921</v>
      </c>
      <c r="AF79" s="5">
        <f t="shared" si="20"/>
        <v>137.23306343720193</v>
      </c>
      <c r="AG79" s="5">
        <f>AG61*SPHERE!$G$23</f>
        <v>133.94674511577426</v>
      </c>
      <c r="AH79" s="5">
        <f t="shared" si="20"/>
        <v>126.22832719634113</v>
      </c>
      <c r="AI79" s="5">
        <f t="shared" si="20"/>
        <v>120.44944229591501</v>
      </c>
      <c r="AJ79" s="5">
        <f t="shared" si="20"/>
        <v>136.92543580632557</v>
      </c>
      <c r="AK79" s="5">
        <f t="shared" si="20"/>
        <v>139.00145327343</v>
      </c>
      <c r="AL79" s="5">
        <f>AL61*SPHERE!$G$23</f>
        <v>136.77356455348871</v>
      </c>
    </row>
    <row r="80" spans="1:38" x14ac:dyDescent="0.25">
      <c r="A80" s="82" t="s">
        <v>33</v>
      </c>
      <c r="B80" s="82" t="s">
        <v>37</v>
      </c>
      <c r="C80" s="2">
        <v>350</v>
      </c>
      <c r="D80" s="5">
        <f t="shared" si="18"/>
        <v>7861.7116592244602</v>
      </c>
      <c r="E80" s="5">
        <f t="shared" si="15"/>
        <v>7867.0723575873117</v>
      </c>
      <c r="F80" s="5">
        <f t="shared" si="15"/>
        <v>7668.1296728915559</v>
      </c>
      <c r="G80" s="5">
        <f t="shared" si="15"/>
        <v>7571.7964217574108</v>
      </c>
      <c r="H80" s="5">
        <f t="shared" si="15"/>
        <v>7755.9320103958307</v>
      </c>
      <c r="I80" s="5">
        <f t="shared" si="15"/>
        <v>7838.5776376671529</v>
      </c>
      <c r="J80" s="5">
        <f t="shared" si="15"/>
        <v>7685.9059926358495</v>
      </c>
      <c r="K80" s="5">
        <f t="shared" si="15"/>
        <v>8186.6836862860937</v>
      </c>
      <c r="L80" s="5">
        <f t="shared" si="15"/>
        <v>7850.1446484458056</v>
      </c>
      <c r="M80" s="5">
        <f t="shared" si="15"/>
        <v>8086.1970736932926</v>
      </c>
      <c r="N80" s="5">
        <f t="shared" si="15"/>
        <v>7892.5570213008677</v>
      </c>
      <c r="O80" s="5">
        <f t="shared" si="15"/>
        <v>7437.7639355061865</v>
      </c>
      <c r="P80" s="5">
        <f t="shared" si="15"/>
        <v>7097.2541414329862</v>
      </c>
      <c r="Q80" s="5">
        <f t="shared" si="15"/>
        <v>8068.0707010373499</v>
      </c>
      <c r="R80" s="5">
        <f t="shared" si="15"/>
        <v>8190.3960790984311</v>
      </c>
      <c r="S80" s="58">
        <f t="shared" si="19"/>
        <v>8059.1219765134701</v>
      </c>
      <c r="T80" s="14">
        <f>'FUTURE LED TOOL'!E8</f>
        <v>49.297297297297298</v>
      </c>
      <c r="U80" s="84"/>
      <c r="V80" s="1"/>
      <c r="W80" s="5">
        <f>W62*SPHERE!$G$23</f>
        <v>159.47551063119792</v>
      </c>
      <c r="X80" s="5">
        <f>X$83*SPHERE!$G11</f>
        <v>159.58425286772507</v>
      </c>
      <c r="Y80" s="5">
        <f>Y$83*SPHERE!$G11</f>
        <v>155.54868305755897</v>
      </c>
      <c r="Z80" s="5">
        <f>Z$83*SPHERE!$G11</f>
        <v>153.59455460801766</v>
      </c>
      <c r="AA80" s="5">
        <f>AA$83*SPHERE!$G11</f>
        <v>157.32976117579261</v>
      </c>
      <c r="AB80" s="5">
        <f>AB62*SPHERE!$G$23</f>
        <v>159.00623497460782</v>
      </c>
      <c r="AC80" s="5">
        <f>AC$83*SPHERE!$G11</f>
        <v>155.90927726289826</v>
      </c>
      <c r="AD80" s="5">
        <f>AD$83*SPHERE!$G11</f>
        <v>166.06759670646133</v>
      </c>
      <c r="AE80" s="5">
        <f>AE62*SPHERE!$G$23</f>
        <v>159.24087280290286</v>
      </c>
      <c r="AF80" s="5">
        <f>AF$83*SPHERE!$G11</f>
        <v>164.02921695540121</v>
      </c>
      <c r="AG80" s="5">
        <f>AG62*SPHERE!$G$23</f>
        <v>160.10121150665137</v>
      </c>
      <c r="AH80" s="5">
        <f>AH$83*SPHERE!$G11</f>
        <v>150.87569386717593</v>
      </c>
      <c r="AI80" s="5">
        <f>AI$83*SPHERE!$G11</f>
        <v>143.96842282512088</v>
      </c>
      <c r="AJ80" s="5">
        <f>AJ$83*SPHERE!$G11</f>
        <v>163.66152189604273</v>
      </c>
      <c r="AK80" s="5">
        <f>AK$83*SPHERE!$G11</f>
        <v>166.14290292030807</v>
      </c>
      <c r="AL80" s="5">
        <f>AL62*SPHERE!$G$23</f>
        <v>163.47999623409999</v>
      </c>
    </row>
    <row r="81" spans="1:38" x14ac:dyDescent="0.25">
      <c r="A81" s="83"/>
      <c r="B81" s="83"/>
      <c r="C81" s="2">
        <v>530</v>
      </c>
      <c r="D81" s="5">
        <f t="shared" si="18"/>
        <v>11901.259071845276</v>
      </c>
      <c r="E81" s="5">
        <f t="shared" si="15"/>
        <v>11909.374233375967</v>
      </c>
      <c r="F81" s="5">
        <f t="shared" si="15"/>
        <v>11608.209737189627</v>
      </c>
      <c r="G81" s="5">
        <f t="shared" si="15"/>
        <v>11462.378011392946</v>
      </c>
      <c r="H81" s="5">
        <f t="shared" si="15"/>
        <v>11741.127148950192</v>
      </c>
      <c r="I81" s="5">
        <f t="shared" si="15"/>
        <v>11866.238201599532</v>
      </c>
      <c r="J81" s="5">
        <f t="shared" si="15"/>
        <v>11635.119982158043</v>
      </c>
      <c r="K81" s="5">
        <f t="shared" si="15"/>
        <v>12393.209992052996</v>
      </c>
      <c r="L81" s="5">
        <f t="shared" si="15"/>
        <v>11883.748636722405</v>
      </c>
      <c r="M81" s="5">
        <f t="shared" si="15"/>
        <v>12241.090802039727</v>
      </c>
      <c r="N81" s="5">
        <f t="shared" si="15"/>
        <v>11947.953565506266</v>
      </c>
      <c r="O81" s="5">
        <f t="shared" si="15"/>
        <v>11259.476224598498</v>
      </c>
      <c r="P81" s="5">
        <f t="shared" si="15"/>
        <v>10744.003837486605</v>
      </c>
      <c r="Q81" s="5">
        <f t="shared" si="15"/>
        <v>12213.650638070083</v>
      </c>
      <c r="R81" s="5">
        <f t="shared" si="15"/>
        <v>12398.829906716774</v>
      </c>
      <c r="S81" s="58">
        <f t="shared" si="19"/>
        <v>12200.103831275621</v>
      </c>
      <c r="T81" s="14">
        <f>'FUTURE LED TOOL'!E9</f>
        <v>76.032432432432429</v>
      </c>
      <c r="U81" s="84"/>
      <c r="V81" s="1"/>
      <c r="W81" s="5">
        <f>W63*SPHERE!$G$23</f>
        <v>156.52871664235576</v>
      </c>
      <c r="X81" s="5">
        <f>X$83*SPHERE!$G12</f>
        <v>156.63544953608374</v>
      </c>
      <c r="Y81" s="5">
        <f>Y$83*SPHERE!$G12</f>
        <v>152.67444912413487</v>
      </c>
      <c r="Z81" s="5">
        <f>Z$83*SPHERE!$G12</f>
        <v>150.75642912751991</v>
      </c>
      <c r="AA81" s="5">
        <f>AA$83*SPHERE!$G12</f>
        <v>154.42261641943591</v>
      </c>
      <c r="AB81" s="5">
        <f>AB63*SPHERE!$G$23</f>
        <v>156.06811227754255</v>
      </c>
      <c r="AC81" s="5">
        <f>AC$83*SPHERE!$G12</f>
        <v>153.02838025730401</v>
      </c>
      <c r="AD81" s="5">
        <f>AD$83*SPHERE!$G12</f>
        <v>162.99899392363176</v>
      </c>
      <c r="AE81" s="5">
        <f>AE63*SPHERE!$G$23</f>
        <v>156.29841445994916</v>
      </c>
      <c r="AF81" s="5">
        <f>AF$83*SPHERE!$G12</f>
        <v>160.9982794239549</v>
      </c>
      <c r="AG81" s="5">
        <f>AG63*SPHERE!$G$23</f>
        <v>157.14285579544003</v>
      </c>
      <c r="AH81" s="5">
        <f>AH$83*SPHERE!$G12</f>
        <v>148.08780758927358</v>
      </c>
      <c r="AI81" s="5">
        <f>AI$83*SPHERE!$G12</f>
        <v>141.30816933989919</v>
      </c>
      <c r="AJ81" s="5">
        <f>AJ$83*SPHERE!$G12</f>
        <v>160.63737864659217</v>
      </c>
      <c r="AK81" s="5">
        <f>AK$83*SPHERE!$G12</f>
        <v>163.07290862666025</v>
      </c>
      <c r="AL81" s="5">
        <f>AL63*SPHERE!$G$23</f>
        <v>160.45920722209513</v>
      </c>
    </row>
    <row r="82" spans="1:38" x14ac:dyDescent="0.25">
      <c r="A82" s="83"/>
      <c r="B82" s="83"/>
      <c r="C82" s="2">
        <v>700</v>
      </c>
      <c r="D82" s="5">
        <f t="shared" si="18"/>
        <v>15420.313454872177</v>
      </c>
      <c r="E82" s="5">
        <f t="shared" si="15"/>
        <v>15430.82816880158</v>
      </c>
      <c r="F82" s="5">
        <f t="shared" si="15"/>
        <v>15040.613074361831</v>
      </c>
      <c r="G82" s="5">
        <f t="shared" si="15"/>
        <v>14851.660719835771</v>
      </c>
      <c r="H82" s="5">
        <f t="shared" si="15"/>
        <v>15212.832512707391</v>
      </c>
      <c r="I82" s="5">
        <f t="shared" si="15"/>
        <v>15374.93734858025</v>
      </c>
      <c r="J82" s="5">
        <f t="shared" si="15"/>
        <v>15075.480344291453</v>
      </c>
      <c r="K82" s="5">
        <f t="shared" si="15"/>
        <v>16057.728147571544</v>
      </c>
      <c r="L82" s="5">
        <f t="shared" si="15"/>
        <v>15397.625401726214</v>
      </c>
      <c r="M82" s="5">
        <f t="shared" si="15"/>
        <v>15860.629203808936</v>
      </c>
      <c r="N82" s="5">
        <f t="shared" si="15"/>
        <v>15480.814929928076</v>
      </c>
      <c r="O82" s="5">
        <f t="shared" si="15"/>
        <v>14588.763396616767</v>
      </c>
      <c r="P82" s="5">
        <f t="shared" si="15"/>
        <v>13920.872231605421</v>
      </c>
      <c r="Q82" s="5">
        <f t="shared" si="15"/>
        <v>15825.075324415955</v>
      </c>
      <c r="R82" s="5">
        <f t="shared" si="15"/>
        <v>16065.009801149703</v>
      </c>
      <c r="S82" s="58">
        <f t="shared" si="19"/>
        <v>15807.522895229928</v>
      </c>
      <c r="T82" s="14">
        <f>'FUTURE LED TOOL'!E10</f>
        <v>101.91351351351351</v>
      </c>
      <c r="U82" s="84"/>
      <c r="V82" s="1"/>
      <c r="W82" s="5">
        <f>W64*SPHERE!$G$23</f>
        <v>151.30783860991582</v>
      </c>
      <c r="X82" s="5">
        <f>X$83*SPHERE!$G13</f>
        <v>151.41101152160243</v>
      </c>
      <c r="Y82" s="5">
        <f>Y$83*SPHERE!$G13</f>
        <v>147.58212680369888</v>
      </c>
      <c r="Z82" s="5">
        <f>Z$83*SPHERE!$G13</f>
        <v>145.7280806815327</v>
      </c>
      <c r="AA82" s="5">
        <f>AA$83*SPHERE!$G13</f>
        <v>149.27198551240414</v>
      </c>
      <c r="AB82" s="5">
        <f>AB64*SPHERE!$G$23</f>
        <v>150.86259729963649</v>
      </c>
      <c r="AC82" s="5">
        <f>AC$83*SPHERE!$G13</f>
        <v>147.924252874399</v>
      </c>
      <c r="AD82" s="5">
        <f>AD$83*SPHERE!$G13</f>
        <v>157.56230546837466</v>
      </c>
      <c r="AE82" s="5">
        <f>AE64*SPHERE!$G$23</f>
        <v>151.08521795477617</v>
      </c>
      <c r="AF82" s="5">
        <f>AF$83*SPHERE!$G13</f>
        <v>155.6283230457544</v>
      </c>
      <c r="AG82" s="5">
        <f>AG64*SPHERE!$G$23</f>
        <v>151.90149369028822</v>
      </c>
      <c r="AH82" s="5">
        <f>AH$83*SPHERE!$G13</f>
        <v>143.14846867370861</v>
      </c>
      <c r="AI82" s="5">
        <f>AI$83*SPHERE!$G13</f>
        <v>136.59495931086258</v>
      </c>
      <c r="AJ82" s="5">
        <f>AJ$83*SPHERE!$G13</f>
        <v>155.27945979722881</v>
      </c>
      <c r="AK82" s="5">
        <f>AK$83*SPHERE!$G13</f>
        <v>157.6337548113236</v>
      </c>
      <c r="AL82" s="5">
        <f>AL64*SPHERE!$G$23</f>
        <v>155.10723112429918</v>
      </c>
    </row>
    <row r="83" spans="1:38" x14ac:dyDescent="0.25">
      <c r="A83" s="83"/>
      <c r="B83" s="83"/>
      <c r="C83" s="2">
        <v>1050</v>
      </c>
      <c r="D83" s="5">
        <f t="shared" si="18"/>
        <v>21824.350638792297</v>
      </c>
      <c r="E83" s="5">
        <f>$T83*GONIO!E5</f>
        <v>21839.232100465139</v>
      </c>
      <c r="F83" s="5">
        <f t="shared" si="15"/>
        <v>21286.961157949907</v>
      </c>
      <c r="G83" s="5">
        <f t="shared" si="15"/>
        <v>21019.537123330225</v>
      </c>
      <c r="H83" s="5">
        <f t="shared" si="15"/>
        <v>21530.703116910016</v>
      </c>
      <c r="I83" s="5">
        <f t="shared" si="15"/>
        <v>21760.129891449109</v>
      </c>
      <c r="J83" s="5">
        <f t="shared" si="15"/>
        <v>21336.308762133729</v>
      </c>
      <c r="K83" s="5">
        <f t="shared" si="15"/>
        <v>22726.482868237588</v>
      </c>
      <c r="L83" s="5">
        <f t="shared" si="15"/>
        <v>21792.240265120698</v>
      </c>
      <c r="M83" s="5">
        <f>$T83*GONIO!K5</f>
        <v>22447.528975905941</v>
      </c>
      <c r="N83" s="5">
        <f>$T83*GONIO!L5</f>
        <v>20647.458865600736</v>
      </c>
      <c r="O83" s="5">
        <f>$T83*GONIO!L5</f>
        <v>20647.458865600736</v>
      </c>
      <c r="P83" s="5">
        <f>$T83*GONIO!M5</f>
        <v>19702.193322431533</v>
      </c>
      <c r="Q83" s="5">
        <f>$T83*GONIO!N5</f>
        <v>22397.209614194351</v>
      </c>
      <c r="R83" s="5">
        <f>$T83*GONIO!O5</f>
        <v>22736.788583577618</v>
      </c>
      <c r="S83" s="58">
        <f t="shared" si="19"/>
        <v>22372.367682787466</v>
      </c>
      <c r="T83" s="14">
        <f>'FUTURE LED TOOL'!E11</f>
        <v>157.18918918918919</v>
      </c>
      <c r="U83" s="84"/>
      <c r="V83" s="1"/>
      <c r="W83" s="5">
        <f>W65*SPHERE!$G$23</f>
        <v>138.84129532931826</v>
      </c>
      <c r="X83" s="5">
        <f>GONIO!$F$5*GONIO!E6</f>
        <v>138.93596762675551</v>
      </c>
      <c r="Y83" s="5">
        <f>GONIO!$F$5*GONIO!F6</f>
        <v>135.42255207086427</v>
      </c>
      <c r="Z83" s="5">
        <f>GONIO!$F$5*GONIO!G6</f>
        <v>133.72126436781608</v>
      </c>
      <c r="AA83" s="5">
        <f>GONIO!$F$5*GONIO!H6</f>
        <v>136.97318007662835</v>
      </c>
      <c r="AB83" s="5">
        <f>AB65*SPHERE!$G$23</f>
        <v>138.43273830529867</v>
      </c>
      <c r="AC83" s="5">
        <f>GONIO!$F$5*GONIO!I6</f>
        <v>135.73648971783837</v>
      </c>
      <c r="AD83" s="5">
        <f>GONIO!$F$5*GONIO!J6</f>
        <v>144.58044465694476</v>
      </c>
      <c r="AE83" s="5">
        <f>AE65*SPHERE!$G$23</f>
        <v>138.63701681730842</v>
      </c>
      <c r="AF83" s="5">
        <f>GONIO!$F$5*GONIO!K6</f>
        <v>142.80580675868632</v>
      </c>
      <c r="AG83" s="5">
        <f>AG65*SPHERE!$G$23</f>
        <v>139.386038028011</v>
      </c>
      <c r="AH83" s="5">
        <f>GONIO!$F$5*GONIO!L6</f>
        <v>131.35419154525914</v>
      </c>
      <c r="AI83" s="5">
        <f>GONIO!$F$5*GONIO!M6</f>
        <v>125.34063839923773</v>
      </c>
      <c r="AJ83" s="5">
        <f>GONIO!$F$5*GONIO!N6</f>
        <v>142.48568702290078</v>
      </c>
      <c r="AK83" s="5">
        <f>GONIO!$F$5*GONIO!O6</f>
        <v>144.64600715137067</v>
      </c>
      <c r="AL83" s="5">
        <f>AL65*SPHERE!$G$23</f>
        <v>142.3276486009519</v>
      </c>
    </row>
    <row r="84" spans="1:38" x14ac:dyDescent="0.25">
      <c r="A84" s="83"/>
      <c r="B84" s="83"/>
      <c r="C84" s="2">
        <v>1200</v>
      </c>
      <c r="D84" s="5">
        <f t="shared" si="18"/>
        <v>23806.219700189737</v>
      </c>
      <c r="E84" s="5">
        <f t="shared" si="18"/>
        <v>23822.452547247001</v>
      </c>
      <c r="F84" s="5">
        <f t="shared" si="15"/>
        <v>23220.029886011936</v>
      </c>
      <c r="G84" s="5">
        <f t="shared" si="15"/>
        <v>22928.321077505567</v>
      </c>
      <c r="H84" s="5">
        <f t="shared" si="15"/>
        <v>23485.906049806927</v>
      </c>
      <c r="I84" s="5">
        <f t="shared" si="15"/>
        <v>23736.167067428018</v>
      </c>
      <c r="J84" s="5">
        <f t="shared" si="15"/>
        <v>23273.858745633992</v>
      </c>
      <c r="K84" s="5">
        <f t="shared" si="15"/>
        <v>24790.274548292426</v>
      </c>
      <c r="L84" s="5">
        <f t="shared" si="15"/>
        <v>23771.193383808877</v>
      </c>
      <c r="M84" s="5">
        <f t="shared" si="15"/>
        <v>24485.988855811553</v>
      </c>
      <c r="N84" s="5">
        <f t="shared" si="15"/>
        <v>23899.623210538688</v>
      </c>
      <c r="O84" s="5">
        <f t="shared" si="15"/>
        <v>22522.454396944289</v>
      </c>
      <c r="P84" s="5">
        <f t="shared" si="15"/>
        <v>21491.34929933344</v>
      </c>
      <c r="Q84" s="5">
        <f t="shared" si="15"/>
        <v>24431.09999337043</v>
      </c>
      <c r="R84" s="5">
        <f t="shared" si="15"/>
        <v>24801.516125538543</v>
      </c>
      <c r="S84" s="58">
        <f t="shared" si="19"/>
        <v>24404.002166423033</v>
      </c>
      <c r="T84" s="14">
        <f>'FUTURE LED TOOL'!E12</f>
        <v>181.10270270270271</v>
      </c>
      <c r="U84" s="84"/>
      <c r="V84" s="1"/>
      <c r="W84" s="5">
        <f>W66*SPHERE!$G$23</f>
        <v>131.4514877189321</v>
      </c>
      <c r="X84" s="5">
        <f>X$83*SPHERE!$G15</f>
        <v>131.54112109720316</v>
      </c>
      <c r="Y84" s="5">
        <f>Y$83*SPHERE!$G15</f>
        <v>128.21470656972923</v>
      </c>
      <c r="Z84" s="5">
        <f>Z$83*SPHERE!$G15</f>
        <v>126.60396965551962</v>
      </c>
      <c r="AA84" s="5">
        <f>AA$83*SPHERE!$G15</f>
        <v>129.68280262697832</v>
      </c>
      <c r="AB84" s="5">
        <f>AB66*SPHERE!$G$23</f>
        <v>131.06467608268215</v>
      </c>
      <c r="AC84" s="5">
        <f>AC$83*SPHERE!$G15</f>
        <v>128.51193493141977</v>
      </c>
      <c r="AD84" s="5">
        <f>AD$83*SPHERE!$G15</f>
        <v>136.88517166410276</v>
      </c>
      <c r="AE84" s="5">
        <f>AE66*SPHERE!$G$23</f>
        <v>131.25808190080713</v>
      </c>
      <c r="AF84" s="5">
        <f>AF$83*SPHERE!$G15</f>
        <v>135.20498860808073</v>
      </c>
      <c r="AG84" s="5">
        <f>AG66*SPHERE!$G$23</f>
        <v>131.9672365672653</v>
      </c>
      <c r="AH84" s="5">
        <f>AH$83*SPHERE!$G15</f>
        <v>124.36288393728191</v>
      </c>
      <c r="AI84" s="5">
        <f>AI$83*SPHERE!$G15</f>
        <v>118.66940127676357</v>
      </c>
      <c r="AJ84" s="5">
        <f>AJ$83*SPHERE!$G15</f>
        <v>134.90190719835033</v>
      </c>
      <c r="AK84" s="5">
        <f>AK$83*SPHERE!$G15</f>
        <v>136.94724460436456</v>
      </c>
      <c r="AL84" s="5">
        <f>AL66*SPHERE!$G$23</f>
        <v>134.75228034826472</v>
      </c>
    </row>
    <row r="85" spans="1:38" x14ac:dyDescent="0.25">
      <c r="A85" s="82" t="s">
        <v>35</v>
      </c>
      <c r="B85" s="82" t="s">
        <v>38</v>
      </c>
      <c r="C85" s="2">
        <v>350</v>
      </c>
      <c r="D85" s="5">
        <f t="shared" si="18"/>
        <v>10167.8137459303</v>
      </c>
      <c r="E85" s="5">
        <f t="shared" si="18"/>
        <v>10174.746915812922</v>
      </c>
      <c r="F85" s="5">
        <f t="shared" si="15"/>
        <v>9917.447710273078</v>
      </c>
      <c r="G85" s="5">
        <f t="shared" si="15"/>
        <v>9792.8567054729174</v>
      </c>
      <c r="H85" s="5">
        <f t="shared" si="15"/>
        <v>10031.005400111941</v>
      </c>
      <c r="I85" s="5">
        <f t="shared" si="15"/>
        <v>10137.893744716182</v>
      </c>
      <c r="J85" s="5">
        <f t="shared" si="15"/>
        <v>9940.4384171423644</v>
      </c>
      <c r="K85" s="5">
        <f t="shared" si="15"/>
        <v>10588.110900930014</v>
      </c>
      <c r="L85" s="5">
        <f t="shared" si="15"/>
        <v>10152.85374532324</v>
      </c>
      <c r="M85" s="5">
        <f t="shared" si="15"/>
        <v>10458.14821530999</v>
      </c>
      <c r="N85" s="5">
        <f t="shared" si="15"/>
        <v>10207.707080882454</v>
      </c>
      <c r="O85" s="5">
        <f t="shared" si="15"/>
        <v>9619.5080232546661</v>
      </c>
      <c r="P85" s="5">
        <f t="shared" si="15"/>
        <v>9179.1153562533273</v>
      </c>
      <c r="Q85" s="5">
        <f t="shared" si="15"/>
        <v>10434.704773341638</v>
      </c>
      <c r="R85" s="5">
        <f t="shared" si="15"/>
        <v>10592.912262300635</v>
      </c>
      <c r="S85" s="58">
        <f t="shared" si="19"/>
        <v>10423.131089624085</v>
      </c>
      <c r="T85" s="14">
        <f>'FUTURE LED TOOL'!E13</f>
        <v>65.729729729729726</v>
      </c>
      <c r="U85" s="84">
        <v>0.97</v>
      </c>
      <c r="W85" s="5">
        <f>W67*SPHERE!$G$23</f>
        <v>154.69124531226197</v>
      </c>
      <c r="X85" s="5">
        <f>X80*$U$85</f>
        <v>154.79672528169331</v>
      </c>
      <c r="Y85" s="5">
        <f t="shared" ref="Y85:AK85" si="21">Y80*$U$85</f>
        <v>150.88222256583219</v>
      </c>
      <c r="Z85" s="5">
        <f t="shared" si="21"/>
        <v>148.98671796977712</v>
      </c>
      <c r="AA85" s="5">
        <f t="shared" si="21"/>
        <v>152.60986834051883</v>
      </c>
      <c r="AB85" s="5">
        <f>AB67*SPHERE!$G$23</f>
        <v>154.23604792536955</v>
      </c>
      <c r="AC85" s="5">
        <f t="shared" si="21"/>
        <v>151.2319989450113</v>
      </c>
      <c r="AD85" s="5">
        <f t="shared" si="21"/>
        <v>161.08556880526749</v>
      </c>
      <c r="AE85" s="5">
        <f>AE67*SPHERE!$G$23</f>
        <v>154.46364661881574</v>
      </c>
      <c r="AF85" s="5">
        <f t="shared" si="21"/>
        <v>159.10834044673916</v>
      </c>
      <c r="AG85" s="5">
        <f>AG67*SPHERE!$G$23</f>
        <v>155.29817516145181</v>
      </c>
      <c r="AH85" s="5">
        <f t="shared" si="21"/>
        <v>146.34942305116064</v>
      </c>
      <c r="AI85" s="5">
        <f t="shared" si="21"/>
        <v>139.64937014036724</v>
      </c>
      <c r="AJ85" s="5">
        <f t="shared" si="21"/>
        <v>158.75167623916144</v>
      </c>
      <c r="AK85" s="5">
        <f t="shared" si="21"/>
        <v>161.15861583269881</v>
      </c>
      <c r="AL85" s="5">
        <f>AL67*SPHERE!$G$23</f>
        <v>158.57559634707695</v>
      </c>
    </row>
    <row r="86" spans="1:38" x14ac:dyDescent="0.25">
      <c r="A86" s="83"/>
      <c r="B86" s="83"/>
      <c r="C86" s="2">
        <v>530</v>
      </c>
      <c r="D86" s="5">
        <f t="shared" si="18"/>
        <v>15392.295066253226</v>
      </c>
      <c r="E86" s="5">
        <f t="shared" si="18"/>
        <v>15402.79067516625</v>
      </c>
      <c r="F86" s="5">
        <f t="shared" si="15"/>
        <v>15013.284593431914</v>
      </c>
      <c r="G86" s="5">
        <f t="shared" si="15"/>
        <v>14824.675561401542</v>
      </c>
      <c r="H86" s="5">
        <f t="shared" si="15"/>
        <v>15185.191112642247</v>
      </c>
      <c r="I86" s="5">
        <f t="shared" si="15"/>
        <v>15347.001407402062</v>
      </c>
      <c r="J86" s="5">
        <f t="shared" si="15"/>
        <v>15048.088510257736</v>
      </c>
      <c r="K86" s="5">
        <f t="shared" si="15"/>
        <v>16028.551589721874</v>
      </c>
      <c r="L86" s="5">
        <f t="shared" si="15"/>
        <v>15369.648236827641</v>
      </c>
      <c r="M86" s="5">
        <f t="shared" si="15"/>
        <v>15831.810770638047</v>
      </c>
      <c r="N86" s="5">
        <f t="shared" si="15"/>
        <v>15452.686611388108</v>
      </c>
      <c r="O86" s="5">
        <f t="shared" si="15"/>
        <v>14562.255917147389</v>
      </c>
      <c r="P86" s="5">
        <f t="shared" si="15"/>
        <v>13895.578296482676</v>
      </c>
      <c r="Q86" s="5">
        <f t="shared" si="15"/>
        <v>15796.321491903973</v>
      </c>
      <c r="R86" s="5">
        <f t="shared" si="15"/>
        <v>16035.820012687023</v>
      </c>
      <c r="S86" s="58">
        <f t="shared" si="19"/>
        <v>15778.800955116469</v>
      </c>
      <c r="T86" s="14">
        <f>'FUTURE LED TOOL'!E14</f>
        <v>101.37657657657657</v>
      </c>
      <c r="U86" s="84"/>
      <c r="W86" s="5">
        <f>W68*SPHERE!$G$23</f>
        <v>151.83285514308511</v>
      </c>
      <c r="X86" s="5">
        <f t="shared" ref="X86:AK89" si="22">X81*$U$85</f>
        <v>151.93638605000123</v>
      </c>
      <c r="Y86" s="5">
        <f t="shared" si="22"/>
        <v>148.0942156504108</v>
      </c>
      <c r="Z86" s="5">
        <f t="shared" si="22"/>
        <v>146.2337362536943</v>
      </c>
      <c r="AA86" s="5">
        <f t="shared" si="22"/>
        <v>149.78993792685284</v>
      </c>
      <c r="AB86" s="5">
        <f>AB68*SPHERE!$G$23</f>
        <v>151.38606890921628</v>
      </c>
      <c r="AC86" s="5">
        <f t="shared" si="22"/>
        <v>148.43752884958488</v>
      </c>
      <c r="AD86" s="5">
        <f t="shared" si="22"/>
        <v>158.1090241059228</v>
      </c>
      <c r="AE86" s="5">
        <f>AE68*SPHERE!$G$23</f>
        <v>151.60946202615068</v>
      </c>
      <c r="AF86" s="5">
        <f t="shared" si="22"/>
        <v>156.16833104123626</v>
      </c>
      <c r="AG86" s="5">
        <f>AG68*SPHERE!$G$23</f>
        <v>152.42857012157685</v>
      </c>
      <c r="AH86" s="5">
        <f t="shared" si="22"/>
        <v>143.64517336159537</v>
      </c>
      <c r="AI86" s="5">
        <f t="shared" si="22"/>
        <v>137.06892425970221</v>
      </c>
      <c r="AJ86" s="5">
        <f t="shared" si="22"/>
        <v>155.8182572871944</v>
      </c>
      <c r="AK86" s="5">
        <f t="shared" si="22"/>
        <v>158.18072136786043</v>
      </c>
      <c r="AL86" s="5">
        <f>AL68*SPHERE!$G$23</f>
        <v>155.64543100543227</v>
      </c>
    </row>
    <row r="87" spans="1:38" x14ac:dyDescent="0.25">
      <c r="A87" s="83"/>
      <c r="B87" s="83"/>
      <c r="C87" s="2">
        <v>700</v>
      </c>
      <c r="D87" s="5">
        <f t="shared" si="18"/>
        <v>19943.605401634682</v>
      </c>
      <c r="E87" s="5">
        <f t="shared" si="18"/>
        <v>19957.204431650043</v>
      </c>
      <c r="F87" s="5">
        <f t="shared" si="15"/>
        <v>19452.526242841301</v>
      </c>
      <c r="G87" s="5">
        <f t="shared" si="15"/>
        <v>19208.14786432093</v>
      </c>
      <c r="H87" s="5">
        <f t="shared" si="15"/>
        <v>19675.263383101563</v>
      </c>
      <c r="I87" s="5">
        <f t="shared" si="15"/>
        <v>19884.918970830455</v>
      </c>
      <c r="J87" s="5">
        <f t="shared" si="15"/>
        <v>19497.621245283612</v>
      </c>
      <c r="K87" s="5">
        <f t="shared" si="15"/>
        <v>20767.9950708592</v>
      </c>
      <c r="L87" s="5">
        <f t="shared" si="15"/>
        <v>19914.262186232569</v>
      </c>
      <c r="M87" s="5">
        <f t="shared" si="15"/>
        <v>20513.080436926226</v>
      </c>
      <c r="N87" s="5">
        <f t="shared" si="15"/>
        <v>20021.853976040304</v>
      </c>
      <c r="O87" s="5">
        <f t="shared" si="15"/>
        <v>18868.133992957686</v>
      </c>
      <c r="P87" s="5">
        <f t="shared" si="15"/>
        <v>18004.328086209676</v>
      </c>
      <c r="Q87" s="5">
        <f t="shared" si="15"/>
        <v>20467.097419577971</v>
      </c>
      <c r="R87" s="5">
        <f t="shared" si="15"/>
        <v>20777.412676153614</v>
      </c>
      <c r="S87" s="58">
        <f t="shared" si="19"/>
        <v>20444.396277830703</v>
      </c>
      <c r="T87" s="14">
        <f>'FUTURE LED TOOL'!E15</f>
        <v>135.88468468468469</v>
      </c>
      <c r="U87" s="84"/>
      <c r="W87" s="5">
        <f>W69*SPHERE!$G$23</f>
        <v>146.76860345161833</v>
      </c>
      <c r="X87" s="5">
        <f t="shared" si="22"/>
        <v>146.86868117595435</v>
      </c>
      <c r="Y87" s="5">
        <f t="shared" si="22"/>
        <v>143.15466299958791</v>
      </c>
      <c r="Z87" s="5">
        <f t="shared" si="22"/>
        <v>141.35623826108673</v>
      </c>
      <c r="AA87" s="5">
        <f t="shared" si="22"/>
        <v>144.79382594703202</v>
      </c>
      <c r="AB87" s="5">
        <f>AB69*SPHERE!$G$23</f>
        <v>146.33671938064737</v>
      </c>
      <c r="AC87" s="5">
        <f t="shared" si="22"/>
        <v>143.48652528816703</v>
      </c>
      <c r="AD87" s="5">
        <f t="shared" si="22"/>
        <v>152.83543630432342</v>
      </c>
      <c r="AE87" s="5">
        <f>AE69*SPHERE!$G$23</f>
        <v>146.55266141613285</v>
      </c>
      <c r="AF87" s="5">
        <f t="shared" si="22"/>
        <v>150.95947335438177</v>
      </c>
      <c r="AG87" s="5">
        <f>AG69*SPHERE!$G$23</f>
        <v>147.34444887957952</v>
      </c>
      <c r="AH87" s="5">
        <f t="shared" si="22"/>
        <v>138.85401461349736</v>
      </c>
      <c r="AI87" s="5">
        <f t="shared" si="22"/>
        <v>132.49711053153669</v>
      </c>
      <c r="AJ87" s="5">
        <f t="shared" si="22"/>
        <v>150.62107600331194</v>
      </c>
      <c r="AK87" s="5">
        <f t="shared" si="22"/>
        <v>152.90474216698388</v>
      </c>
      <c r="AL87" s="5">
        <f>AL69*SPHERE!$G$23</f>
        <v>150.45401419057018</v>
      </c>
    </row>
    <row r="88" spans="1:38" x14ac:dyDescent="0.25">
      <c r="A88" s="83"/>
      <c r="B88" s="83"/>
      <c r="C88" s="2">
        <v>1050</v>
      </c>
      <c r="D88" s="5">
        <f t="shared" si="18"/>
        <v>28226.1601595047</v>
      </c>
      <c r="E88" s="5">
        <f t="shared" si="18"/>
        <v>28245.406849934909</v>
      </c>
      <c r="F88" s="5">
        <f t="shared" si="15"/>
        <v>27531.136430948543</v>
      </c>
      <c r="G88" s="5">
        <f t="shared" si="15"/>
        <v>27185.268012840421</v>
      </c>
      <c r="H88" s="5">
        <f t="shared" si="15"/>
        <v>27846.376031203614</v>
      </c>
      <c r="I88" s="5">
        <f t="shared" si="15"/>
        <v>28143.101326274184</v>
      </c>
      <c r="J88" s="5">
        <f t="shared" si="15"/>
        <v>27594.959332359624</v>
      </c>
      <c r="K88" s="5">
        <f t="shared" si="15"/>
        <v>29392.917842920611</v>
      </c>
      <c r="L88" s="5">
        <f t="shared" si="15"/>
        <v>28184.630742889443</v>
      </c>
      <c r="M88" s="5">
        <f t="shared" si="15"/>
        <v>29032.137475505009</v>
      </c>
      <c r="N88" s="5">
        <f t="shared" si="15"/>
        <v>28336.905270478732</v>
      </c>
      <c r="O88" s="5">
        <f t="shared" si="15"/>
        <v>26704.046799510281</v>
      </c>
      <c r="P88" s="5">
        <f t="shared" si="15"/>
        <v>25481.503363678112</v>
      </c>
      <c r="Q88" s="5">
        <f t="shared" si="15"/>
        <v>28967.05776769136</v>
      </c>
      <c r="R88" s="5">
        <f t="shared" si="15"/>
        <v>29406.246568093713</v>
      </c>
      <c r="S88" s="58">
        <f t="shared" si="19"/>
        <v>28934.928869738462</v>
      </c>
      <c r="T88" s="14">
        <f>'FUTURE LED TOOL'!E16</f>
        <v>209.58558558558559</v>
      </c>
      <c r="U88" s="84"/>
      <c r="W88" s="5">
        <f>W70*SPHERE!$G$23</f>
        <v>134.67605646943869</v>
      </c>
      <c r="X88" s="5">
        <f t="shared" si="22"/>
        <v>134.76788859795283</v>
      </c>
      <c r="Y88" s="5">
        <f t="shared" si="22"/>
        <v>131.35987550873833</v>
      </c>
      <c r="Z88" s="5">
        <f t="shared" si="22"/>
        <v>129.70962643678158</v>
      </c>
      <c r="AA88" s="5">
        <f t="shared" si="22"/>
        <v>132.86398467432949</v>
      </c>
      <c r="AB88" s="5">
        <f>AB70*SPHERE!$G$23</f>
        <v>134.27975615613971</v>
      </c>
      <c r="AC88" s="5">
        <f t="shared" si="22"/>
        <v>131.66439502630323</v>
      </c>
      <c r="AD88" s="5">
        <f t="shared" si="22"/>
        <v>140.24303131723642</v>
      </c>
      <c r="AE88" s="5">
        <f>AE70*SPHERE!$G$23</f>
        <v>134.4779063127892</v>
      </c>
      <c r="AF88" s="5">
        <f t="shared" si="22"/>
        <v>138.52163255592572</v>
      </c>
      <c r="AG88" s="5">
        <f>AG70*SPHERE!$G$23</f>
        <v>135.20445688717069</v>
      </c>
      <c r="AH88" s="5">
        <f t="shared" si="22"/>
        <v>127.41356579890136</v>
      </c>
      <c r="AI88" s="5">
        <f t="shared" si="22"/>
        <v>121.58041924726059</v>
      </c>
      <c r="AJ88" s="5">
        <f t="shared" si="22"/>
        <v>138.21111641221376</v>
      </c>
      <c r="AK88" s="5">
        <f t="shared" si="22"/>
        <v>140.30662693682953</v>
      </c>
      <c r="AL88" s="5">
        <f>AL70*SPHERE!$G$23</f>
        <v>138.05781914292336</v>
      </c>
    </row>
    <row r="89" spans="1:38" x14ac:dyDescent="0.25">
      <c r="A89" s="83"/>
      <c r="B89" s="83"/>
      <c r="C89" s="2">
        <v>1200</v>
      </c>
      <c r="D89" s="5">
        <f t="shared" si="18"/>
        <v>30789.377478912051</v>
      </c>
      <c r="E89" s="5">
        <f t="shared" si="18"/>
        <v>30810.371961106117</v>
      </c>
      <c r="F89" s="5">
        <f t="shared" si="15"/>
        <v>30031.238652575437</v>
      </c>
      <c r="G89" s="5">
        <f t="shared" si="15"/>
        <v>29653.961926907195</v>
      </c>
      <c r="H89" s="5">
        <f t="shared" si="15"/>
        <v>30375.105157750291</v>
      </c>
      <c r="I89" s="5">
        <f t="shared" si="15"/>
        <v>30698.77607387356</v>
      </c>
      <c r="J89" s="5">
        <f t="shared" si="15"/>
        <v>30100.857311019958</v>
      </c>
      <c r="K89" s="5">
        <f t="shared" si="15"/>
        <v>32062.088415791539</v>
      </c>
      <c r="L89" s="5">
        <f t="shared" si="15"/>
        <v>30744.076776392805</v>
      </c>
      <c r="M89" s="5">
        <f t="shared" si="15"/>
        <v>31668.545586849606</v>
      </c>
      <c r="N89" s="5">
        <f t="shared" si="15"/>
        <v>30910.179352296695</v>
      </c>
      <c r="O89" s="5">
        <f t="shared" si="15"/>
        <v>29129.041020047942</v>
      </c>
      <c r="P89" s="5">
        <f t="shared" si="15"/>
        <v>27795.478427137918</v>
      </c>
      <c r="Q89" s="5">
        <f t="shared" si="15"/>
        <v>31597.555991425757</v>
      </c>
      <c r="R89" s="5">
        <f t="shared" si="15"/>
        <v>32076.627522363178</v>
      </c>
      <c r="S89" s="58">
        <f>T89*AL89</f>
        <v>31562.509468573793</v>
      </c>
      <c r="T89" s="14">
        <f>'FUTURE LED TOOL'!E17</f>
        <v>241.47027027027028</v>
      </c>
      <c r="U89" s="84"/>
      <c r="W89" s="5">
        <f>W71*SPHERE!$G$23</f>
        <v>127.5079430873641</v>
      </c>
      <c r="X89" s="5">
        <f t="shared" si="22"/>
        <v>127.59488746428705</v>
      </c>
      <c r="Y89" s="5">
        <f t="shared" si="22"/>
        <v>124.36826537263735</v>
      </c>
      <c r="Z89" s="5">
        <f t="shared" si="22"/>
        <v>122.80585056585403</v>
      </c>
      <c r="AA89" s="5">
        <f t="shared" si="22"/>
        <v>125.79231854816896</v>
      </c>
      <c r="AB89" s="5">
        <f>AB71*SPHERE!$G$23</f>
        <v>127.13273580020166</v>
      </c>
      <c r="AC89" s="5">
        <f t="shared" si="22"/>
        <v>124.65657688347717</v>
      </c>
      <c r="AD89" s="5">
        <f t="shared" si="22"/>
        <v>132.77861651417967</v>
      </c>
      <c r="AE89" s="5">
        <f>AE71*SPHERE!$G$23</f>
        <v>127.32033944378288</v>
      </c>
      <c r="AF89" s="5">
        <f t="shared" si="22"/>
        <v>131.14883894983831</v>
      </c>
      <c r="AG89" s="5">
        <f>AG71*SPHERE!$G$23</f>
        <v>128.00821947024733</v>
      </c>
      <c r="AH89" s="5">
        <f t="shared" si="22"/>
        <v>120.63199741916344</v>
      </c>
      <c r="AI89" s="5">
        <f t="shared" si="22"/>
        <v>115.10931923846066</v>
      </c>
      <c r="AJ89" s="5">
        <f t="shared" si="22"/>
        <v>130.85484998239983</v>
      </c>
      <c r="AK89" s="5">
        <f t="shared" si="22"/>
        <v>132.83882726623361</v>
      </c>
      <c r="AL89" s="5">
        <f>AL71*SPHERE!$G$23</f>
        <v>130.70971193781679</v>
      </c>
    </row>
    <row r="91" spans="1:38" x14ac:dyDescent="0.25"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U91" s="64"/>
    </row>
    <row r="92" spans="1:38" x14ac:dyDescent="0.25">
      <c r="V92" s="24"/>
      <c r="W92" s="24"/>
      <c r="Y92" s="24"/>
      <c r="AC92" s="24"/>
    </row>
    <row r="93" spans="1:38" x14ac:dyDescent="0.25">
      <c r="Y93" s="24"/>
    </row>
  </sheetData>
  <mergeCells count="43">
    <mergeCell ref="A1:T1"/>
    <mergeCell ref="W1:AK1"/>
    <mergeCell ref="A3:A7"/>
    <mergeCell ref="B3:B7"/>
    <mergeCell ref="A8:A12"/>
    <mergeCell ref="B8:B12"/>
    <mergeCell ref="W37:AK37"/>
    <mergeCell ref="A13:A17"/>
    <mergeCell ref="B13:B17"/>
    <mergeCell ref="A19:T19"/>
    <mergeCell ref="W19:AK19"/>
    <mergeCell ref="A21:A25"/>
    <mergeCell ref="B21:B25"/>
    <mergeCell ref="A26:A30"/>
    <mergeCell ref="B26:B30"/>
    <mergeCell ref="A31:A35"/>
    <mergeCell ref="B31:B35"/>
    <mergeCell ref="A37:T37"/>
    <mergeCell ref="A39:A43"/>
    <mergeCell ref="B39:B43"/>
    <mergeCell ref="A44:A48"/>
    <mergeCell ref="B44:B48"/>
    <mergeCell ref="A49:A53"/>
    <mergeCell ref="B49:B53"/>
    <mergeCell ref="A55:T55"/>
    <mergeCell ref="W55:AK55"/>
    <mergeCell ref="A57:A61"/>
    <mergeCell ref="B57:B61"/>
    <mergeCell ref="A62:A66"/>
    <mergeCell ref="B62:B66"/>
    <mergeCell ref="A67:A71"/>
    <mergeCell ref="B67:B71"/>
    <mergeCell ref="A73:T73"/>
    <mergeCell ref="W73:AK73"/>
    <mergeCell ref="A75:A79"/>
    <mergeCell ref="B75:B79"/>
    <mergeCell ref="U75:U79"/>
    <mergeCell ref="A80:A84"/>
    <mergeCell ref="B80:B84"/>
    <mergeCell ref="U80:U84"/>
    <mergeCell ref="A85:A89"/>
    <mergeCell ref="B85:B89"/>
    <mergeCell ref="U85:U89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107"/>
  <sheetViews>
    <sheetView tabSelected="1" zoomScale="115" zoomScaleNormal="115" workbookViewId="0">
      <selection activeCell="F117" sqref="F117"/>
    </sheetView>
  </sheetViews>
  <sheetFormatPr defaultRowHeight="15" x14ac:dyDescent="0.25"/>
  <cols>
    <col min="2" max="2" width="11" bestFit="1" customWidth="1"/>
    <col min="3" max="3" width="12.5703125" bestFit="1" customWidth="1"/>
    <col min="4" max="4" width="12.5703125" customWidth="1"/>
    <col min="21" max="21" width="6.140625" style="63" bestFit="1" customWidth="1"/>
    <col min="22" max="23" width="8.140625" customWidth="1"/>
  </cols>
  <sheetData>
    <row r="1" spans="1:38" x14ac:dyDescent="0.25">
      <c r="A1" s="74" t="s">
        <v>158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W1" s="74" t="s">
        <v>159</v>
      </c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57"/>
    </row>
    <row r="2" spans="1:38" x14ac:dyDescent="0.25">
      <c r="A2" s="2" t="s">
        <v>16</v>
      </c>
      <c r="B2" s="2" t="s">
        <v>1</v>
      </c>
      <c r="C2" s="2" t="s">
        <v>2</v>
      </c>
      <c r="D2" s="2" t="s">
        <v>116</v>
      </c>
      <c r="E2" s="2" t="s">
        <v>10</v>
      </c>
      <c r="F2" s="2" t="s">
        <v>11</v>
      </c>
      <c r="G2" s="2" t="s">
        <v>59</v>
      </c>
      <c r="H2" s="2" t="s">
        <v>60</v>
      </c>
      <c r="I2" s="2" t="s">
        <v>143</v>
      </c>
      <c r="J2" s="2" t="s">
        <v>62</v>
      </c>
      <c r="K2" s="2" t="s">
        <v>12</v>
      </c>
      <c r="L2" s="2" t="s">
        <v>144</v>
      </c>
      <c r="M2" s="2" t="s">
        <v>13</v>
      </c>
      <c r="N2" s="2" t="s">
        <v>145</v>
      </c>
      <c r="O2" s="2" t="s">
        <v>14</v>
      </c>
      <c r="P2" s="2" t="s">
        <v>15</v>
      </c>
      <c r="Q2" s="2" t="s">
        <v>18</v>
      </c>
      <c r="R2" s="2" t="s">
        <v>19</v>
      </c>
      <c r="S2" s="6" t="s">
        <v>117</v>
      </c>
      <c r="T2" s="6" t="s">
        <v>3</v>
      </c>
      <c r="W2" s="2" t="s">
        <v>116</v>
      </c>
      <c r="X2" s="2" t="s">
        <v>10</v>
      </c>
      <c r="Y2" s="2" t="s">
        <v>11</v>
      </c>
      <c r="Z2" s="2" t="s">
        <v>59</v>
      </c>
      <c r="AA2" s="2" t="s">
        <v>60</v>
      </c>
      <c r="AB2" s="2" t="s">
        <v>143</v>
      </c>
      <c r="AC2" s="2" t="s">
        <v>62</v>
      </c>
      <c r="AD2" s="2" t="s">
        <v>12</v>
      </c>
      <c r="AE2" s="2" t="s">
        <v>144</v>
      </c>
      <c r="AF2" s="2" t="s">
        <v>13</v>
      </c>
      <c r="AG2" s="2" t="s">
        <v>145</v>
      </c>
      <c r="AH2" s="2" t="s">
        <v>14</v>
      </c>
      <c r="AI2" s="2" t="s">
        <v>15</v>
      </c>
      <c r="AJ2" s="2" t="s">
        <v>18</v>
      </c>
      <c r="AK2" s="2" t="s">
        <v>19</v>
      </c>
      <c r="AL2" s="6" t="s">
        <v>117</v>
      </c>
    </row>
    <row r="3" spans="1:38" x14ac:dyDescent="0.25">
      <c r="A3" s="82" t="s">
        <v>34</v>
      </c>
      <c r="B3" s="82" t="s">
        <v>36</v>
      </c>
      <c r="C3" s="2">
        <v>350</v>
      </c>
      <c r="D3" s="5">
        <f>D15*$T$11</f>
        <v>2378.5560846937542</v>
      </c>
      <c r="E3" s="5">
        <f t="shared" ref="E3:S3" si="0">E15*$T$11</f>
        <v>2327.0829486607286</v>
      </c>
      <c r="F3" s="5">
        <f t="shared" si="0"/>
        <v>1969.7667527871693</v>
      </c>
      <c r="G3" s="5">
        <f t="shared" si="0"/>
        <v>1959.0467579014276</v>
      </c>
      <c r="H3" s="5">
        <f t="shared" si="0"/>
        <v>1920.3788945085437</v>
      </c>
      <c r="I3" s="5">
        <f t="shared" si="0"/>
        <v>2233.9984199867317</v>
      </c>
      <c r="J3" s="5">
        <f t="shared" si="0"/>
        <v>1894.5782250689579</v>
      </c>
      <c r="K3" s="5">
        <f t="shared" si="0"/>
        <v>2333.1317507594913</v>
      </c>
      <c r="L3" s="5">
        <f t="shared" si="0"/>
        <v>2272.6698594494792</v>
      </c>
      <c r="M3" s="5">
        <f t="shared" si="0"/>
        <v>2244.8381622108327</v>
      </c>
      <c r="N3" s="5">
        <f t="shared" si="0"/>
        <v>2259.2396692199081</v>
      </c>
      <c r="O3" s="5">
        <f t="shared" si="0"/>
        <v>2025.3517329823919</v>
      </c>
      <c r="P3" s="5">
        <f t="shared" si="0"/>
        <v>1827.6570428560669</v>
      </c>
      <c r="Q3" s="5">
        <f t="shared" si="0"/>
        <v>2666.7391909203006</v>
      </c>
      <c r="R3" s="5">
        <f t="shared" si="0"/>
        <v>2644.7720541662907</v>
      </c>
      <c r="S3" s="5">
        <f t="shared" si="0"/>
        <v>2502.0242591600477</v>
      </c>
      <c r="T3" s="14">
        <f>T15</f>
        <v>32.864864864864863</v>
      </c>
      <c r="W3" s="5">
        <f>D3/$T3</f>
        <v>72.373828234925085</v>
      </c>
      <c r="X3" s="5">
        <f t="shared" ref="X3:X8" si="1">E3/$T3</f>
        <v>70.807622615499142</v>
      </c>
      <c r="Y3" s="5">
        <f t="shared" ref="Y3:Y8" si="2">F3/$T3</f>
        <v>59.935337050267492</v>
      </c>
      <c r="Z3" s="5">
        <f t="shared" ref="Z3:Z8" si="3">G3/$T3</f>
        <v>59.609152995355942</v>
      </c>
      <c r="AA3" s="5">
        <f t="shared" ref="AA3:AA8" si="4">H3/$T3</f>
        <v>58.432581494092204</v>
      </c>
      <c r="AB3" s="5">
        <f t="shared" ref="AB3:AB8" si="5">I3/$T3</f>
        <v>67.975280871306808</v>
      </c>
      <c r="AC3" s="5">
        <f t="shared" ref="AC3:AC8" si="6">J3/$T3</f>
        <v>57.647528229894277</v>
      </c>
      <c r="AD3" s="5">
        <f t="shared" ref="AD3:AD8" si="7">K3/$T3</f>
        <v>70.991673337254255</v>
      </c>
      <c r="AE3" s="5">
        <f t="shared" ref="AE3:AE8" si="8">L3/$T3</f>
        <v>69.151961183906849</v>
      </c>
      <c r="AF3" s="5">
        <f t="shared" ref="AF3:AF8" si="9">M3/$T3</f>
        <v>68.305108554112508</v>
      </c>
      <c r="AG3" s="5">
        <f t="shared" ref="AG3:AG8" si="10">N3/$T3</f>
        <v>68.743312303566285</v>
      </c>
      <c r="AH3" s="5">
        <f t="shared" ref="AH3:AH8" si="11">O3/$T3</f>
        <v>61.626656348970812</v>
      </c>
      <c r="AI3" s="5">
        <f t="shared" ref="AI3:AI8" si="12">P3/$T3</f>
        <v>55.611275152692826</v>
      </c>
      <c r="AJ3" s="5">
        <f t="shared" ref="AJ3:AJ8" si="13">Q3/$T3</f>
        <v>81.142557618463101</v>
      </c>
      <c r="AK3" s="5">
        <f t="shared" ref="AK3:AK8" si="14">R3/$T3</f>
        <v>80.474149674467725</v>
      </c>
      <c r="AL3" s="5">
        <f t="shared" ref="AL3:AL8" si="15">S3/$T3</f>
        <v>76.130672359310665</v>
      </c>
    </row>
    <row r="4" spans="1:38" x14ac:dyDescent="0.25">
      <c r="A4" s="83"/>
      <c r="B4" s="83"/>
      <c r="C4" s="2">
        <v>530</v>
      </c>
      <c r="D4" s="5">
        <f>D16*$T$11</f>
        <v>3600.7186994246522</v>
      </c>
      <c r="E4" s="5">
        <f t="shared" ref="E4:S4" si="16">E16*$T$11</f>
        <v>3522.7973568820789</v>
      </c>
      <c r="F4" s="5">
        <f t="shared" si="16"/>
        <v>2981.8830112550941</v>
      </c>
      <c r="G4" s="5">
        <f t="shared" si="16"/>
        <v>2965.6548103347036</v>
      </c>
      <c r="H4" s="5">
        <f t="shared" si="16"/>
        <v>2907.1184152160322</v>
      </c>
      <c r="I4" s="5">
        <f t="shared" si="16"/>
        <v>3381.8836297766097</v>
      </c>
      <c r="J4" s="5">
        <f t="shared" si="16"/>
        <v>2868.060705580081</v>
      </c>
      <c r="K4" s="5">
        <f t="shared" si="16"/>
        <v>3531.9541873500639</v>
      </c>
      <c r="L4" s="5">
        <f t="shared" si="16"/>
        <v>3440.4254384407968</v>
      </c>
      <c r="M4" s="5">
        <f t="shared" si="16"/>
        <v>3398.2931072635733</v>
      </c>
      <c r="N4" s="5">
        <f t="shared" si="16"/>
        <v>3420.0944748752818</v>
      </c>
      <c r="O4" s="5">
        <f t="shared" si="16"/>
        <v>3066.028968074882</v>
      </c>
      <c r="P4" s="5">
        <f t="shared" si="16"/>
        <v>2766.7537178104035</v>
      </c>
      <c r="Q4" s="5">
        <f t="shared" si="16"/>
        <v>4036.9776155484692</v>
      </c>
      <c r="R4" s="5">
        <f t="shared" si="16"/>
        <v>4003.7232051975907</v>
      </c>
      <c r="S4" s="5">
        <f t="shared" si="16"/>
        <v>3787.6279623365044</v>
      </c>
      <c r="T4" s="14">
        <f>T16</f>
        <v>50.688288288288284</v>
      </c>
      <c r="W4" s="5">
        <f t="shared" ref="W4:W8" si="17">D4/$T4</f>
        <v>71.036502139225163</v>
      </c>
      <c r="X4" s="5">
        <f t="shared" si="1"/>
        <v>69.499236921283739</v>
      </c>
      <c r="Y4" s="5">
        <f t="shared" si="2"/>
        <v>58.827849823922129</v>
      </c>
      <c r="Z4" s="5">
        <f t="shared" si="3"/>
        <v>58.507693009233634</v>
      </c>
      <c r="AA4" s="5">
        <f t="shared" si="4"/>
        <v>57.352862236772999</v>
      </c>
      <c r="AB4" s="5">
        <f t="shared" si="5"/>
        <v>66.719231285582921</v>
      </c>
      <c r="AC4" s="5">
        <f t="shared" si="6"/>
        <v>56.582315213882595</v>
      </c>
      <c r="AD4" s="5">
        <f t="shared" si="7"/>
        <v>69.679886747450794</v>
      </c>
      <c r="AE4" s="5">
        <f t="shared" si="8"/>
        <v>67.874168858760214</v>
      </c>
      <c r="AF4" s="5">
        <f t="shared" si="9"/>
        <v>67.04296440108358</v>
      </c>
      <c r="AG4" s="5">
        <f t="shared" si="10"/>
        <v>67.473071006532834</v>
      </c>
      <c r="AH4" s="5">
        <f t="shared" si="11"/>
        <v>60.487916866257628</v>
      </c>
      <c r="AI4" s="5">
        <f t="shared" si="12"/>
        <v>54.583688091311465</v>
      </c>
      <c r="AJ4" s="5">
        <f t="shared" si="13"/>
        <v>79.643202638610859</v>
      </c>
      <c r="AK4" s="5">
        <f t="shared" si="14"/>
        <v>78.98714555967095</v>
      </c>
      <c r="AL4" s="5">
        <f t="shared" si="15"/>
        <v>74.723927168234042</v>
      </c>
    </row>
    <row r="5" spans="1:38" x14ac:dyDescent="0.25">
      <c r="A5" s="82" t="s">
        <v>33</v>
      </c>
      <c r="B5" s="82" t="s">
        <v>37</v>
      </c>
      <c r="C5" s="2">
        <v>350</v>
      </c>
      <c r="D5" s="5">
        <f t="shared" ref="D5:S5" si="18">D20*$T$11</f>
        <v>3515.1075143257458</v>
      </c>
      <c r="E5" s="5">
        <f t="shared" si="18"/>
        <v>3439.0388403853135</v>
      </c>
      <c r="F5" s="5">
        <f t="shared" si="18"/>
        <v>2910.9853489465559</v>
      </c>
      <c r="G5" s="5">
        <f t="shared" si="18"/>
        <v>2895.1429919725529</v>
      </c>
      <c r="H5" s="5">
        <f t="shared" si="18"/>
        <v>2837.9983662687837</v>
      </c>
      <c r="I5" s="5">
        <f t="shared" si="18"/>
        <v>3301.47549751734</v>
      </c>
      <c r="J5" s="5">
        <f t="shared" si="18"/>
        <v>2799.8692981314662</v>
      </c>
      <c r="K5" s="5">
        <f t="shared" si="18"/>
        <v>3447.9779567874261</v>
      </c>
      <c r="L5" s="5">
        <f t="shared" si="18"/>
        <v>3358.6254080534172</v>
      </c>
      <c r="M5" s="5">
        <f t="shared" si="18"/>
        <v>3317.4948210012312</v>
      </c>
      <c r="N5" s="5">
        <f t="shared" si="18"/>
        <v>3338.7778362855797</v>
      </c>
      <c r="O5" s="5">
        <f t="shared" si="18"/>
        <v>2993.1306398754573</v>
      </c>
      <c r="P5" s="5">
        <f t="shared" si="18"/>
        <v>2700.97099929468</v>
      </c>
      <c r="Q5" s="5">
        <f t="shared" si="18"/>
        <v>3940.9938782073414</v>
      </c>
      <c r="R5" s="5">
        <f t="shared" si="18"/>
        <v>3908.5301293097887</v>
      </c>
      <c r="S5" s="5">
        <f t="shared" si="18"/>
        <v>3697.5727967882499</v>
      </c>
      <c r="T5" s="14">
        <f>T20</f>
        <v>49.297297297297298</v>
      </c>
      <c r="W5" s="5">
        <f t="shared" si="17"/>
        <v>71.304264270862163</v>
      </c>
      <c r="X5" s="5">
        <f t="shared" si="1"/>
        <v>69.761204547289807</v>
      </c>
      <c r="Y5" s="5">
        <f t="shared" si="2"/>
        <v>59.049593152972896</v>
      </c>
      <c r="Z5" s="5">
        <f t="shared" si="3"/>
        <v>58.728229552074808</v>
      </c>
      <c r="AA5" s="5">
        <f t="shared" si="4"/>
        <v>57.56904580698739</v>
      </c>
      <c r="AB5" s="5">
        <f t="shared" si="5"/>
        <v>66.970720070253066</v>
      </c>
      <c r="AC5" s="5">
        <f t="shared" si="6"/>
        <v>56.795594315166802</v>
      </c>
      <c r="AD5" s="5">
        <f t="shared" si="7"/>
        <v>69.942535307639673</v>
      </c>
      <c r="AE5" s="5">
        <f t="shared" si="8"/>
        <v>68.130011018627428</v>
      </c>
      <c r="AF5" s="5">
        <f t="shared" si="9"/>
        <v>67.295673452327605</v>
      </c>
      <c r="AG5" s="5">
        <f t="shared" si="10"/>
        <v>67.727401284301777</v>
      </c>
      <c r="AH5" s="5">
        <f t="shared" si="11"/>
        <v>60.71591758519294</v>
      </c>
      <c r="AI5" s="5">
        <f t="shared" si="12"/>
        <v>54.789433647973226</v>
      </c>
      <c r="AJ5" s="5">
        <f t="shared" si="13"/>
        <v>79.943406520653298</v>
      </c>
      <c r="AK5" s="5">
        <f t="shared" si="14"/>
        <v>79.284876526569178</v>
      </c>
      <c r="AL5" s="5">
        <f t="shared" si="15"/>
        <v>75.005588531340592</v>
      </c>
    </row>
    <row r="6" spans="1:38" x14ac:dyDescent="0.25">
      <c r="A6" s="83"/>
      <c r="B6" s="83"/>
      <c r="C6" s="2">
        <v>530</v>
      </c>
      <c r="D6" s="5">
        <f t="shared" ref="D6:S6" si="19">D21*$T$11</f>
        <v>5321.2591617113103</v>
      </c>
      <c r="E6" s="5">
        <f t="shared" si="19"/>
        <v>5206.1044682986403</v>
      </c>
      <c r="F6" s="5">
        <f t="shared" si="19"/>
        <v>4406.7236619533414</v>
      </c>
      <c r="G6" s="5">
        <f t="shared" si="19"/>
        <v>4382.7410990168037</v>
      </c>
      <c r="H6" s="5">
        <f t="shared" si="19"/>
        <v>4296.2341111566975</v>
      </c>
      <c r="I6" s="5">
        <f t="shared" si="19"/>
        <v>4997.8575809506565</v>
      </c>
      <c r="J6" s="5">
        <f t="shared" si="19"/>
        <v>4238.513358000122</v>
      </c>
      <c r="K6" s="5">
        <f t="shared" si="19"/>
        <v>5219.6367300739885</v>
      </c>
      <c r="L6" s="5">
        <f t="shared" si="19"/>
        <v>5084.3725691243317</v>
      </c>
      <c r="M6" s="5">
        <f t="shared" si="19"/>
        <v>5022.1080402909956</v>
      </c>
      <c r="N6" s="5">
        <f t="shared" si="19"/>
        <v>5054.3268101605154</v>
      </c>
      <c r="O6" s="5">
        <f t="shared" si="19"/>
        <v>4531.0772927215021</v>
      </c>
      <c r="P6" s="5">
        <f t="shared" si="19"/>
        <v>4088.7985977493654</v>
      </c>
      <c r="Q6" s="5">
        <f t="shared" si="19"/>
        <v>5965.9767717465083</v>
      </c>
      <c r="R6" s="5">
        <f t="shared" si="19"/>
        <v>5916.8323229521056</v>
      </c>
      <c r="S6" s="5">
        <f t="shared" si="19"/>
        <v>5597.4797472953278</v>
      </c>
      <c r="T6" s="14">
        <f>T21</f>
        <v>76.032432432432429</v>
      </c>
      <c r="W6" s="5">
        <f t="shared" si="17"/>
        <v>69.986701615000172</v>
      </c>
      <c r="X6" s="5">
        <f t="shared" si="1"/>
        <v>68.472154602250001</v>
      </c>
      <c r="Y6" s="5">
        <f t="shared" si="2"/>
        <v>57.958472732928207</v>
      </c>
      <c r="Z6" s="5">
        <f t="shared" si="3"/>
        <v>57.643047299737574</v>
      </c>
      <c r="AA6" s="5">
        <f t="shared" si="4"/>
        <v>56.505282991894575</v>
      </c>
      <c r="AB6" s="5">
        <f t="shared" si="5"/>
        <v>65.733232793677772</v>
      </c>
      <c r="AC6" s="5">
        <f t="shared" si="6"/>
        <v>55.746123363431153</v>
      </c>
      <c r="AD6" s="5">
        <f t="shared" si="7"/>
        <v>68.650134726552537</v>
      </c>
      <c r="AE6" s="5">
        <f t="shared" si="8"/>
        <v>66.871102323901709</v>
      </c>
      <c r="AF6" s="5">
        <f t="shared" si="9"/>
        <v>66.052181675944425</v>
      </c>
      <c r="AG6" s="5">
        <f t="shared" si="10"/>
        <v>66.475932026140725</v>
      </c>
      <c r="AH6" s="5">
        <f t="shared" si="11"/>
        <v>59.59400676478586</v>
      </c>
      <c r="AI6" s="5">
        <f t="shared" si="12"/>
        <v>53.777032602277309</v>
      </c>
      <c r="AJ6" s="5">
        <f t="shared" si="13"/>
        <v>78.466209496168361</v>
      </c>
      <c r="AK6" s="5">
        <f t="shared" si="14"/>
        <v>77.819847842040346</v>
      </c>
      <c r="AL6" s="5">
        <f t="shared" si="15"/>
        <v>73.619632678063113</v>
      </c>
    </row>
    <row r="7" spans="1:38" x14ac:dyDescent="0.25">
      <c r="A7" s="82" t="s">
        <v>35</v>
      </c>
      <c r="B7" s="82" t="s">
        <v>38</v>
      </c>
      <c r="C7" s="2">
        <v>350</v>
      </c>
      <c r="D7" s="5">
        <f t="shared" ref="D7:S7" si="20">D25*$T$11</f>
        <v>4546.2057185279646</v>
      </c>
      <c r="E7" s="5">
        <f t="shared" si="20"/>
        <v>4447.823566898338</v>
      </c>
      <c r="F7" s="5">
        <f t="shared" si="20"/>
        <v>3764.8743846375451</v>
      </c>
      <c r="G7" s="5">
        <f t="shared" si="20"/>
        <v>3744.3849362845012</v>
      </c>
      <c r="H7" s="5">
        <f t="shared" si="20"/>
        <v>3670.4778870409605</v>
      </c>
      <c r="I7" s="5">
        <f t="shared" si="20"/>
        <v>4269.9083101224251</v>
      </c>
      <c r="J7" s="5">
        <f t="shared" si="20"/>
        <v>3621.1642922500287</v>
      </c>
      <c r="K7" s="5">
        <f t="shared" si="20"/>
        <v>4459.3848241117385</v>
      </c>
      <c r="L7" s="5">
        <f t="shared" si="20"/>
        <v>4343.8221944157522</v>
      </c>
      <c r="M7" s="5">
        <f t="shared" si="20"/>
        <v>4290.6266351615923</v>
      </c>
      <c r="N7" s="5">
        <f t="shared" si="20"/>
        <v>4318.1526682626827</v>
      </c>
      <c r="O7" s="5">
        <f t="shared" si="20"/>
        <v>3871.1156275722565</v>
      </c>
      <c r="P7" s="5">
        <f t="shared" si="20"/>
        <v>3493.255825754452</v>
      </c>
      <c r="Q7" s="5">
        <f t="shared" si="20"/>
        <v>5097.0187491481611</v>
      </c>
      <c r="R7" s="5">
        <f t="shared" si="20"/>
        <v>5055.032300573992</v>
      </c>
      <c r="S7" s="5">
        <f t="shared" si="20"/>
        <v>4782.1941505128016</v>
      </c>
      <c r="T7" s="14">
        <f>T25</f>
        <v>65.729729729729726</v>
      </c>
      <c r="W7" s="5">
        <f t="shared" si="17"/>
        <v>69.165136342736304</v>
      </c>
      <c r="X7" s="5">
        <f t="shared" si="1"/>
        <v>67.668368410871096</v>
      </c>
      <c r="Y7" s="5">
        <f t="shared" si="2"/>
        <v>57.278105358383705</v>
      </c>
      <c r="Z7" s="5">
        <f t="shared" si="3"/>
        <v>56.966382665512562</v>
      </c>
      <c r="AA7" s="5">
        <f t="shared" si="4"/>
        <v>55.841974432777775</v>
      </c>
      <c r="AB7" s="5">
        <f t="shared" si="5"/>
        <v>64.961598468145453</v>
      </c>
      <c r="AC7" s="5">
        <f t="shared" si="6"/>
        <v>55.091726485711789</v>
      </c>
      <c r="AD7" s="5">
        <f t="shared" si="7"/>
        <v>67.844259248410495</v>
      </c>
      <c r="AE7" s="5">
        <f t="shared" si="8"/>
        <v>66.086110688068601</v>
      </c>
      <c r="AF7" s="5">
        <f t="shared" si="9"/>
        <v>65.276803248757787</v>
      </c>
      <c r="AG7" s="5">
        <f t="shared" si="10"/>
        <v>65.69557924577272</v>
      </c>
      <c r="AH7" s="5">
        <f t="shared" si="11"/>
        <v>58.894440057637127</v>
      </c>
      <c r="AI7" s="5">
        <f t="shared" si="12"/>
        <v>53.145750638534018</v>
      </c>
      <c r="AJ7" s="5">
        <f t="shared" si="13"/>
        <v>77.545104325033705</v>
      </c>
      <c r="AK7" s="5">
        <f t="shared" si="14"/>
        <v>76.906330230772085</v>
      </c>
      <c r="AL7" s="5">
        <f t="shared" si="15"/>
        <v>72.755420875400361</v>
      </c>
    </row>
    <row r="8" spans="1:38" x14ac:dyDescent="0.25">
      <c r="A8" s="83"/>
      <c r="B8" s="83"/>
      <c r="C8" s="2">
        <v>530</v>
      </c>
      <c r="D8" s="5">
        <f t="shared" ref="D8:S8" si="21">D26*$T$11</f>
        <v>6882.1618491466279</v>
      </c>
      <c r="E8" s="5">
        <f t="shared" si="21"/>
        <v>6733.2284456662419</v>
      </c>
      <c r="F8" s="5">
        <f t="shared" si="21"/>
        <v>5699.3626027929868</v>
      </c>
      <c r="G8" s="5">
        <f t="shared" si="21"/>
        <v>5668.3451547283985</v>
      </c>
      <c r="H8" s="5">
        <f t="shared" si="21"/>
        <v>5556.4627837626622</v>
      </c>
      <c r="I8" s="5">
        <f t="shared" si="21"/>
        <v>6463.8958046961816</v>
      </c>
      <c r="J8" s="5">
        <f t="shared" si="21"/>
        <v>5481.8106096801566</v>
      </c>
      <c r="K8" s="5">
        <f t="shared" si="21"/>
        <v>6750.7301708956902</v>
      </c>
      <c r="L8" s="5">
        <f t="shared" si="21"/>
        <v>6575.7885227341358</v>
      </c>
      <c r="M8" s="5">
        <f t="shared" si="21"/>
        <v>6495.2597321096873</v>
      </c>
      <c r="N8" s="5">
        <f t="shared" si="21"/>
        <v>6536.9293411409344</v>
      </c>
      <c r="O8" s="5">
        <f t="shared" si="21"/>
        <v>5860.1932985864751</v>
      </c>
      <c r="P8" s="5">
        <f t="shared" si="21"/>
        <v>5288.1795197558458</v>
      </c>
      <c r="Q8" s="5">
        <f t="shared" si="21"/>
        <v>7715.9966247921484</v>
      </c>
      <c r="R8" s="5">
        <f t="shared" si="21"/>
        <v>7652.4364710180544</v>
      </c>
      <c r="S8" s="5">
        <f t="shared" si="21"/>
        <v>7239.4071398352917</v>
      </c>
      <c r="T8" s="14">
        <f>T26</f>
        <v>101.37657657657657</v>
      </c>
      <c r="W8" s="5">
        <f t="shared" si="17"/>
        <v>67.887100566550174</v>
      </c>
      <c r="X8" s="5">
        <f t="shared" si="1"/>
        <v>66.41798996418251</v>
      </c>
      <c r="Y8" s="5">
        <f t="shared" si="2"/>
        <v>56.21971855094035</v>
      </c>
      <c r="Z8" s="5">
        <f t="shared" si="3"/>
        <v>55.913755880745441</v>
      </c>
      <c r="AA8" s="5">
        <f t="shared" si="4"/>
        <v>54.810124502137739</v>
      </c>
      <c r="AB8" s="5">
        <f t="shared" si="5"/>
        <v>63.761235809867429</v>
      </c>
      <c r="AC8" s="5">
        <f t="shared" si="6"/>
        <v>54.073739662528212</v>
      </c>
      <c r="AD8" s="5">
        <f t="shared" si="7"/>
        <v>66.590630684755936</v>
      </c>
      <c r="AE8" s="5">
        <f t="shared" si="8"/>
        <v>64.864969254184658</v>
      </c>
      <c r="AF8" s="5">
        <f t="shared" si="9"/>
        <v>64.070616225666086</v>
      </c>
      <c r="AG8" s="5">
        <f t="shared" si="10"/>
        <v>64.481654065356508</v>
      </c>
      <c r="AH8" s="5">
        <f t="shared" si="11"/>
        <v>57.806186561842281</v>
      </c>
      <c r="AI8" s="5">
        <f t="shared" si="12"/>
        <v>52.163721624208989</v>
      </c>
      <c r="AJ8" s="5">
        <f t="shared" si="13"/>
        <v>76.112223211283279</v>
      </c>
      <c r="AK8" s="5">
        <f t="shared" si="14"/>
        <v>75.485252406779125</v>
      </c>
      <c r="AL8" s="5">
        <f t="shared" si="15"/>
        <v>71.411043697721226</v>
      </c>
    </row>
    <row r="10" spans="1:38" hidden="1" x14ac:dyDescent="0.25">
      <c r="T10" s="69" t="s">
        <v>5</v>
      </c>
    </row>
    <row r="11" spans="1:38" hidden="1" x14ac:dyDescent="0.25">
      <c r="T11" s="69">
        <v>0.56000000000000005</v>
      </c>
    </row>
    <row r="12" spans="1:38" hidden="1" x14ac:dyDescent="0.25"/>
    <row r="13" spans="1:38" hidden="1" x14ac:dyDescent="0.25">
      <c r="A13" s="74" t="s">
        <v>40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W13" s="74" t="s">
        <v>49</v>
      </c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57"/>
    </row>
    <row r="14" spans="1:38" hidden="1" x14ac:dyDescent="0.25">
      <c r="A14" s="2" t="s">
        <v>16</v>
      </c>
      <c r="B14" s="2" t="s">
        <v>1</v>
      </c>
      <c r="C14" s="2" t="s">
        <v>2</v>
      </c>
      <c r="D14" s="2" t="s">
        <v>116</v>
      </c>
      <c r="E14" s="2" t="s">
        <v>10</v>
      </c>
      <c r="F14" s="2" t="s">
        <v>11</v>
      </c>
      <c r="G14" s="2" t="s">
        <v>59</v>
      </c>
      <c r="H14" s="2" t="s">
        <v>60</v>
      </c>
      <c r="I14" s="2" t="s">
        <v>143</v>
      </c>
      <c r="J14" s="2" t="s">
        <v>62</v>
      </c>
      <c r="K14" s="2" t="s">
        <v>12</v>
      </c>
      <c r="L14" s="2" t="s">
        <v>144</v>
      </c>
      <c r="M14" s="2" t="s">
        <v>13</v>
      </c>
      <c r="N14" s="2" t="s">
        <v>145</v>
      </c>
      <c r="O14" s="2" t="s">
        <v>14</v>
      </c>
      <c r="P14" s="2" t="s">
        <v>15</v>
      </c>
      <c r="Q14" s="2" t="s">
        <v>18</v>
      </c>
      <c r="R14" s="2" t="s">
        <v>19</v>
      </c>
      <c r="S14" s="6" t="s">
        <v>117</v>
      </c>
      <c r="T14" s="6" t="s">
        <v>3</v>
      </c>
      <c r="W14" s="2" t="s">
        <v>116</v>
      </c>
      <c r="X14" s="2" t="s">
        <v>10</v>
      </c>
      <c r="Y14" s="2" t="s">
        <v>11</v>
      </c>
      <c r="Z14" s="2" t="s">
        <v>59</v>
      </c>
      <c r="AA14" s="2" t="s">
        <v>60</v>
      </c>
      <c r="AB14" s="2" t="s">
        <v>143</v>
      </c>
      <c r="AC14" s="2" t="s">
        <v>62</v>
      </c>
      <c r="AD14" s="2" t="s">
        <v>12</v>
      </c>
      <c r="AE14" s="2" t="s">
        <v>144</v>
      </c>
      <c r="AF14" s="2" t="s">
        <v>13</v>
      </c>
      <c r="AG14" s="2" t="s">
        <v>145</v>
      </c>
      <c r="AH14" s="2" t="s">
        <v>14</v>
      </c>
      <c r="AI14" s="2" t="s">
        <v>15</v>
      </c>
      <c r="AJ14" s="2" t="s">
        <v>18</v>
      </c>
      <c r="AK14" s="2" t="s">
        <v>19</v>
      </c>
      <c r="AL14" s="6" t="s">
        <v>117</v>
      </c>
    </row>
    <row r="15" spans="1:38" hidden="1" x14ac:dyDescent="0.25">
      <c r="A15" s="82" t="s">
        <v>34</v>
      </c>
      <c r="B15" s="82" t="s">
        <v>36</v>
      </c>
      <c r="C15" s="2">
        <v>350</v>
      </c>
      <c r="D15" s="5">
        <f>'BSX-II 351D LUMEN CHART 70  '!D3*D$106</f>
        <v>4247.421579810275</v>
      </c>
      <c r="E15" s="5">
        <f>'BSX-II 351D LUMEN CHART 70  '!E3*E$106</f>
        <v>4155.5052654655865</v>
      </c>
      <c r="F15" s="5">
        <f>'BSX-II 351D LUMEN CHART 70  '!F3*F$106</f>
        <v>3517.4406299770876</v>
      </c>
      <c r="G15" s="5">
        <f>'BSX-II 351D LUMEN CHART 70  '!G3*G$106</f>
        <v>3498.2977819668345</v>
      </c>
      <c r="H15" s="5">
        <f>'BSX-II 351D LUMEN CHART 70  '!H3*H$106</f>
        <v>3429.2480259081135</v>
      </c>
      <c r="I15" s="5">
        <f>'BSX-II 351D LUMEN CHART 70  '!I3*I$106</f>
        <v>3989.2828928334493</v>
      </c>
      <c r="J15" s="5">
        <f>'BSX-II 351D LUMEN CHART 70  '!J3*J$106</f>
        <v>3383.175401908853</v>
      </c>
      <c r="K15" s="5">
        <f>'BSX-II 351D LUMEN CHART 70  '!K3*K$106</f>
        <v>4166.3066977848057</v>
      </c>
      <c r="L15" s="5">
        <f>'BSX-II 351D LUMEN CHART 70  '!L3*L$106</f>
        <v>4058.3390347312125</v>
      </c>
      <c r="M15" s="5">
        <f>'BSX-II 351D LUMEN CHART 70  '!M3*M$106</f>
        <v>4008.6395753764868</v>
      </c>
      <c r="N15" s="5">
        <f>'BSX-II 351D LUMEN CHART 70  '!N3*N$106</f>
        <v>4034.3565521784071</v>
      </c>
      <c r="O15" s="5">
        <f>'BSX-II 351D LUMEN CHART 70  '!O3*O$106</f>
        <v>3616.6995231828423</v>
      </c>
      <c r="P15" s="5">
        <f>'BSX-II 351D LUMEN CHART 70  '!P3*P$106</f>
        <v>3263.6732908144049</v>
      </c>
      <c r="Q15" s="5">
        <f>'BSX-II 351D LUMEN CHART 70  '!Q3*Q$106</f>
        <v>4762.0342695005365</v>
      </c>
      <c r="R15" s="5">
        <f>'BSX-II 351D LUMEN CHART 70  '!R3*R$106</f>
        <v>4722.8072395826612</v>
      </c>
      <c r="S15" s="5">
        <f>'BSX-II 351D LUMEN CHART 70  '!S3*S$106</f>
        <v>4467.9004627857994</v>
      </c>
      <c r="T15" s="14">
        <f>'FUTURE LED TOOL'!E3</f>
        <v>32.864864864864863</v>
      </c>
      <c r="W15" s="5">
        <f>D15/$T15</f>
        <v>129.23897899093765</v>
      </c>
      <c r="X15" s="5">
        <f t="shared" ref="X15:AL29" si="22">E15/$T15</f>
        <v>126.44218324196275</v>
      </c>
      <c r="Y15" s="5">
        <f t="shared" si="22"/>
        <v>107.02738758976336</v>
      </c>
      <c r="Z15" s="5">
        <f t="shared" si="22"/>
        <v>106.44491606313559</v>
      </c>
      <c r="AA15" s="5">
        <f t="shared" si="22"/>
        <v>104.34389552516464</v>
      </c>
      <c r="AB15" s="5">
        <f t="shared" si="22"/>
        <v>121.38443012733357</v>
      </c>
      <c r="AC15" s="5">
        <f t="shared" si="22"/>
        <v>102.94201469623978</v>
      </c>
      <c r="AD15" s="5">
        <f t="shared" si="22"/>
        <v>126.77084524509689</v>
      </c>
      <c r="AE15" s="5">
        <f t="shared" si="22"/>
        <v>123.48564497126223</v>
      </c>
      <c r="AF15" s="5">
        <f t="shared" si="22"/>
        <v>121.97340813234376</v>
      </c>
      <c r="AG15" s="5">
        <f t="shared" si="22"/>
        <v>122.75591482779693</v>
      </c>
      <c r="AH15" s="5">
        <f t="shared" si="22"/>
        <v>110.04760062316215</v>
      </c>
      <c r="AI15" s="5">
        <f t="shared" si="22"/>
        <v>99.305848486951476</v>
      </c>
      <c r="AJ15" s="5">
        <f t="shared" si="22"/>
        <v>144.8974243186841</v>
      </c>
      <c r="AK15" s="5">
        <f t="shared" si="22"/>
        <v>143.70383870440665</v>
      </c>
      <c r="AL15" s="5">
        <f t="shared" si="22"/>
        <v>135.94762921305477</v>
      </c>
    </row>
    <row r="16" spans="1:38" hidden="1" x14ac:dyDescent="0.25">
      <c r="A16" s="83"/>
      <c r="B16" s="83"/>
      <c r="C16" s="2">
        <v>530</v>
      </c>
      <c r="D16" s="5">
        <f>'BSX-II 351D LUMEN CHART 70  '!D4*D$106</f>
        <v>6429.854820401164</v>
      </c>
      <c r="E16" s="5">
        <f>'BSX-II 351D LUMEN CHART 70  '!E4*E$106</f>
        <v>6290.709565860855</v>
      </c>
      <c r="F16" s="5">
        <f>'BSX-II 351D LUMEN CHART 70  '!F4*F$106</f>
        <v>5324.7910915269531</v>
      </c>
      <c r="G16" s="5">
        <f>'BSX-II 351D LUMEN CHART 70  '!G4*G$106</f>
        <v>5295.8121613119702</v>
      </c>
      <c r="H16" s="5">
        <f>'BSX-II 351D LUMEN CHART 70  '!H4*H$106</f>
        <v>5191.2828843143425</v>
      </c>
      <c r="I16" s="5">
        <f>'BSX-II 351D LUMEN CHART 70  '!I4*I$106</f>
        <v>6039.0779103153736</v>
      </c>
      <c r="J16" s="5">
        <f>'BSX-II 351D LUMEN CHART 70  '!J4*J$106</f>
        <v>5121.5369742501443</v>
      </c>
      <c r="K16" s="5">
        <f>'BSX-II 351D LUMEN CHART 70  '!K4*K$106</f>
        <v>6307.0610488393995</v>
      </c>
      <c r="L16" s="5">
        <f>'BSX-II 351D LUMEN CHART 70  '!L4*L$106</f>
        <v>6143.6168543585654</v>
      </c>
      <c r="M16" s="5">
        <f>'BSX-II 351D LUMEN CHART 70  '!M4*M$106</f>
        <v>6068.3805486849515</v>
      </c>
      <c r="N16" s="5">
        <f>'BSX-II 351D LUMEN CHART 70  '!N4*N$106</f>
        <v>6107.3115622772884</v>
      </c>
      <c r="O16" s="5">
        <f>'BSX-II 351D LUMEN CHART 70  '!O4*O$106</f>
        <v>5475.0517287051462</v>
      </c>
      <c r="P16" s="5">
        <f>'BSX-II 351D LUMEN CHART 70  '!P4*P$106</f>
        <v>4940.6316389471485</v>
      </c>
      <c r="Q16" s="5">
        <f>'BSX-II 351D LUMEN CHART 70  '!Q4*Q$106</f>
        <v>7208.8885991936941</v>
      </c>
      <c r="R16" s="5">
        <f>'BSX-II 351D LUMEN CHART 70  '!R4*R$106</f>
        <v>7149.5057235671256</v>
      </c>
      <c r="S16" s="5">
        <f>'BSX-II 351D LUMEN CHART 70  '!S4*S$106</f>
        <v>6763.6213613151858</v>
      </c>
      <c r="T16" s="14">
        <f>'FUTURE LED TOOL'!E4</f>
        <v>50.688288288288284</v>
      </c>
      <c r="W16" s="5">
        <f t="shared" ref="W16:W28" si="23">D16/$T16</f>
        <v>126.85089667718778</v>
      </c>
      <c r="X16" s="5">
        <f t="shared" si="22"/>
        <v>124.1057802165781</v>
      </c>
      <c r="Y16" s="5">
        <f t="shared" si="22"/>
        <v>105.04973182843236</v>
      </c>
      <c r="Z16" s="5">
        <f t="shared" si="22"/>
        <v>104.47802323077434</v>
      </c>
      <c r="AA16" s="5">
        <f t="shared" si="22"/>
        <v>102.41582542280891</v>
      </c>
      <c r="AB16" s="5">
        <f t="shared" si="22"/>
        <v>119.1414844385409</v>
      </c>
      <c r="AC16" s="5">
        <f t="shared" si="22"/>
        <v>101.0398485962189</v>
      </c>
      <c r="AD16" s="5">
        <f t="shared" si="22"/>
        <v>124.4283691918764</v>
      </c>
      <c r="AE16" s="5">
        <f t="shared" si="22"/>
        <v>121.20387296207181</v>
      </c>
      <c r="AF16" s="5">
        <f t="shared" si="22"/>
        <v>119.71957928764924</v>
      </c>
      <c r="AG16" s="5">
        <f t="shared" si="22"/>
        <v>120.48762679738005</v>
      </c>
      <c r="AH16" s="5">
        <f t="shared" si="22"/>
        <v>108.01413726117434</v>
      </c>
      <c r="AI16" s="5">
        <f t="shared" si="22"/>
        <v>97.470871591627599</v>
      </c>
      <c r="AJ16" s="5">
        <f t="shared" si="22"/>
        <v>142.22000471180507</v>
      </c>
      <c r="AK16" s="5">
        <f t="shared" si="22"/>
        <v>141.04847421369811</v>
      </c>
      <c r="AL16" s="5">
        <f t="shared" si="22"/>
        <v>133.43558422898934</v>
      </c>
    </row>
    <row r="17" spans="1:38" hidden="1" x14ac:dyDescent="0.25">
      <c r="A17" s="83"/>
      <c r="B17" s="83"/>
      <c r="C17" s="2">
        <v>700</v>
      </c>
      <c r="D17" s="5">
        <f>'BSX-II 351D LUMEN CHART 70  '!D5*D$106</f>
        <v>8331.0829720920992</v>
      </c>
      <c r="E17" s="5">
        <f>'BSX-II 351D LUMEN CHART 70  '!E5*E$106</f>
        <v>8150.7941952646543</v>
      </c>
      <c r="F17" s="5">
        <f>'BSX-II 351D LUMEN CHART 70  '!F5*F$106</f>
        <v>6899.2656337768067</v>
      </c>
      <c r="G17" s="5">
        <f>'BSX-II 351D LUMEN CHART 70  '!G5*G$106</f>
        <v>6861.7179940855531</v>
      </c>
      <c r="H17" s="5">
        <f>'BSX-II 351D LUMEN CHART 70  '!H5*H$106</f>
        <v>6726.2807091072127</v>
      </c>
      <c r="I17" s="5">
        <f>'BSX-II 351D LUMEN CHART 70  '!I5*I$106</f>
        <v>7824.7581867839035</v>
      </c>
      <c r="J17" s="5">
        <f>'BSX-II 351D LUMEN CHART 70  '!J5*J$106</f>
        <v>6635.9118003310359</v>
      </c>
      <c r="K17" s="5">
        <f>'BSX-II 351D LUMEN CHART 70  '!K5*K$106</f>
        <v>8171.9806085221926</v>
      </c>
      <c r="L17" s="5">
        <f>'BSX-II 351D LUMEN CHART 70  '!L5*L$106</f>
        <v>7960.2079972330266</v>
      </c>
      <c r="M17" s="5">
        <f>'BSX-II 351D LUMEN CHART 70  '!M5*M$106</f>
        <v>7862.7252511075931</v>
      </c>
      <c r="N17" s="5">
        <f>'BSX-II 351D LUMEN CHART 70  '!N5*N$106</f>
        <v>7913.1676815332885</v>
      </c>
      <c r="O17" s="5">
        <f>'BSX-II 351D LUMEN CHART 70  '!O5*O$106</f>
        <v>7093.9564737315523</v>
      </c>
      <c r="P17" s="5">
        <f>'BSX-II 351D LUMEN CHART 70  '!P5*P$106</f>
        <v>6401.5150059086427</v>
      </c>
      <c r="Q17" s="5">
        <f>'BSX-II 351D LUMEN CHART 70  '!Q5*Q$106</f>
        <v>9340.4673564160494</v>
      </c>
      <c r="R17" s="5">
        <f>'BSX-II 351D LUMEN CHART 70  '!R5*R$106</f>
        <v>9263.5257025552692</v>
      </c>
      <c r="S17" s="5">
        <f>'BSX-II 351D LUMEN CHART 70  '!S5*S$106</f>
        <v>8763.5401306643653</v>
      </c>
      <c r="T17" s="14">
        <f>'FUTURE LED TOOL'!E5</f>
        <v>67.942342342342343</v>
      </c>
      <c r="W17" s="5">
        <f t="shared" si="23"/>
        <v>122.61989629551063</v>
      </c>
      <c r="X17" s="5">
        <f t="shared" si="22"/>
        <v>119.96634078635523</v>
      </c>
      <c r="Y17" s="5">
        <f t="shared" si="22"/>
        <v>101.54589017572206</v>
      </c>
      <c r="Z17" s="5">
        <f t="shared" si="22"/>
        <v>100.99325041682089</v>
      </c>
      <c r="AA17" s="5">
        <f t="shared" si="22"/>
        <v>98.999835407725229</v>
      </c>
      <c r="AB17" s="5">
        <f t="shared" si="22"/>
        <v>115.16762473918178</v>
      </c>
      <c r="AC17" s="5">
        <f t="shared" si="22"/>
        <v>97.669753081142588</v>
      </c>
      <c r="AD17" s="5">
        <f t="shared" si="22"/>
        <v>120.2781700893661</v>
      </c>
      <c r="AE17" s="5">
        <f t="shared" si="22"/>
        <v>117.16122410269253</v>
      </c>
      <c r="AF17" s="5">
        <f t="shared" si="22"/>
        <v>115.72643774171831</v>
      </c>
      <c r="AG17" s="5">
        <f t="shared" si="22"/>
        <v>116.46886770051381</v>
      </c>
      <c r="AH17" s="5">
        <f t="shared" si="22"/>
        <v>104.41142046571049</v>
      </c>
      <c r="AI17" s="5">
        <f t="shared" si="22"/>
        <v>94.219816173737584</v>
      </c>
      <c r="AJ17" s="5">
        <f t="shared" si="22"/>
        <v>137.47638121382485</v>
      </c>
      <c r="AK17" s="5">
        <f t="shared" si="22"/>
        <v>136.34392608778441</v>
      </c>
      <c r="AL17" s="5">
        <f t="shared" si="22"/>
        <v>128.98495737028543</v>
      </c>
    </row>
    <row r="18" spans="1:38" hidden="1" x14ac:dyDescent="0.25">
      <c r="A18" s="83"/>
      <c r="B18" s="83"/>
      <c r="C18" s="2">
        <v>1050</v>
      </c>
      <c r="D18" s="5">
        <f>'BSX-II 351D LUMEN CHART 70  '!D6*D$106</f>
        <v>11790.971468635231</v>
      </c>
      <c r="E18" s="5">
        <f>'BSX-II 351D LUMEN CHART 70  '!E6*E$106</f>
        <v>11535.80898486108</v>
      </c>
      <c r="F18" s="5">
        <f>'BSX-II 351D LUMEN CHART 70  '!F6*F$106</f>
        <v>9764.5221533509157</v>
      </c>
      <c r="G18" s="5">
        <f>'BSX-II 351D LUMEN CHART 70  '!G6*G$106</f>
        <v>9711.3810251449904</v>
      </c>
      <c r="H18" s="5">
        <f>'BSX-II 351D LUMEN CHART 70  '!H6*H$106</f>
        <v>9519.6968025392925</v>
      </c>
      <c r="I18" s="5">
        <f>'BSX-II 351D LUMEN CHART 70  '!I6*I$106</f>
        <v>11074.370623651375</v>
      </c>
      <c r="J18" s="5">
        <f>'BSX-II 351D LUMEN CHART 70  '!J6*J$106</f>
        <v>9391.7977972597873</v>
      </c>
      <c r="K18" s="5">
        <f>'BSX-II 351D LUMEN CHART 70  '!K6*K$106</f>
        <v>11565.794089448225</v>
      </c>
      <c r="L18" s="5">
        <f>'BSX-II 351D LUMEN CHART 70  '!L6*L$106</f>
        <v>11266.072573540447</v>
      </c>
      <c r="M18" s="5">
        <f>'BSX-II 351D LUMEN CHART 70  '!M6*M$106</f>
        <v>11128.105363022969</v>
      </c>
      <c r="N18" s="5">
        <f>'BSX-II 351D LUMEN CHART 70  '!N6*N$106</f>
        <v>11199.496472672261</v>
      </c>
      <c r="O18" s="5">
        <f>'BSX-II 351D LUMEN CHART 70  '!O6*O$106</f>
        <v>10040.067859329471</v>
      </c>
      <c r="P18" s="5">
        <f>'BSX-II 351D LUMEN CHART 70  '!P6*P$106</f>
        <v>9060.0563028307679</v>
      </c>
      <c r="Q18" s="5">
        <f>'BSX-II 351D LUMEN CHART 70  '!Q6*Q$106</f>
        <v>13219.551944465124</v>
      </c>
      <c r="R18" s="5">
        <f>'BSX-II 351D LUMEN CHART 70  '!R6*R$106</f>
        <v>13110.656516528434</v>
      </c>
      <c r="S18" s="5">
        <f>'BSX-II 351D LUMEN CHART 70  '!S6*S$106</f>
        <v>12403.027552485781</v>
      </c>
      <c r="T18" s="14">
        <f>'FUTURE LED TOOL'!E6</f>
        <v>104.7927927927928</v>
      </c>
      <c r="W18" s="5">
        <f t="shared" si="23"/>
        <v>112.51700765289809</v>
      </c>
      <c r="X18" s="5">
        <f t="shared" si="22"/>
        <v>110.0820836760299</v>
      </c>
      <c r="Y18" s="5">
        <f t="shared" si="22"/>
        <v>93.179329351955957</v>
      </c>
      <c r="Z18" s="5">
        <f t="shared" si="22"/>
        <v>92.672222643663503</v>
      </c>
      <c r="AA18" s="5">
        <f t="shared" si="22"/>
        <v>90.843048923818898</v>
      </c>
      <c r="AB18" s="5">
        <f t="shared" si="22"/>
        <v>105.67874305582038</v>
      </c>
      <c r="AC18" s="5">
        <f t="shared" si="22"/>
        <v>89.622554633410971</v>
      </c>
      <c r="AD18" s="5">
        <f t="shared" si="22"/>
        <v>110.36822076416377</v>
      </c>
      <c r="AE18" s="5">
        <f t="shared" si="22"/>
        <v>107.50808594076595</v>
      </c>
      <c r="AF18" s="5">
        <f t="shared" si="22"/>
        <v>106.19151438235467</v>
      </c>
      <c r="AG18" s="5">
        <f t="shared" si="22"/>
        <v>106.8727741116421</v>
      </c>
      <c r="AH18" s="5">
        <f t="shared" si="22"/>
        <v>95.808763100547736</v>
      </c>
      <c r="AI18" s="5">
        <f t="shared" si="22"/>
        <v>86.456864650465548</v>
      </c>
      <c r="AJ18" s="5">
        <f t="shared" si="22"/>
        <v>126.14943825959669</v>
      </c>
      <c r="AK18" s="5">
        <f t="shared" si="22"/>
        <v>125.11028828530399</v>
      </c>
      <c r="AL18" s="5">
        <f t="shared" si="22"/>
        <v>118.35763912705653</v>
      </c>
    </row>
    <row r="19" spans="1:38" hidden="1" x14ac:dyDescent="0.25">
      <c r="A19" s="83"/>
      <c r="B19" s="83"/>
      <c r="C19" s="2">
        <v>1200</v>
      </c>
      <c r="D19" s="5">
        <f>'BSX-II 351D LUMEN CHART 70  '!D7*D$106</f>
        <v>12861.70946878318</v>
      </c>
      <c r="E19" s="5">
        <f>'BSX-II 351D LUMEN CHART 70  '!E7*E$106</f>
        <v>12583.37568243096</v>
      </c>
      <c r="F19" s="5">
        <f>'BSX-II 351D LUMEN CHART 70  '!F7*F$106</f>
        <v>10651.23831161582</v>
      </c>
      <c r="G19" s="5">
        <f>'BSX-II 351D LUMEN CHART 70  '!G7*G$106</f>
        <v>10593.271438093472</v>
      </c>
      <c r="H19" s="5">
        <f>'BSX-II 351D LUMEN CHART 70  '!H7*H$106</f>
        <v>10384.180373166197</v>
      </c>
      <c r="I19" s="5">
        <f>'BSX-II 351D LUMEN CHART 70  '!I7*I$106</f>
        <v>12080.034108293681</v>
      </c>
      <c r="J19" s="5">
        <f>'BSX-II 351D LUMEN CHART 70  '!J7*J$106</f>
        <v>10244.666860507197</v>
      </c>
      <c r="K19" s="5">
        <f>'BSX-II 351D LUMEN CHART 70  '!K7*K$106</f>
        <v>12616.08373406325</v>
      </c>
      <c r="L19" s="5">
        <f>'BSX-II 351D LUMEN CHART 70  '!L7*L$106</f>
        <v>12289.144510318751</v>
      </c>
      <c r="M19" s="5">
        <f>'BSX-II 351D LUMEN CHART 70  '!M7*M$106</f>
        <v>12138.64849880566</v>
      </c>
      <c r="N19" s="5">
        <f>'BSX-II 351D LUMEN CHART 70  '!N7*N$106</f>
        <v>12216.522634402183</v>
      </c>
      <c r="O19" s="5">
        <f>'BSX-II 351D LUMEN CHART 70  '!O7*O$106</f>
        <v>10951.806320375246</v>
      </c>
      <c r="P19" s="5">
        <f>'BSX-II 351D LUMEN CHART 70  '!P7*P$106</f>
        <v>9882.7999243148824</v>
      </c>
      <c r="Q19" s="5">
        <f>'BSX-II 351D LUMEN CHART 70  '!Q7*Q$106</f>
        <v>14420.019323215116</v>
      </c>
      <c r="R19" s="5">
        <f>'BSX-II 351D LUMEN CHART 70  '!R7*R$106</f>
        <v>14301.235102565768</v>
      </c>
      <c r="S19" s="5">
        <f>'BSX-II 351D LUMEN CHART 70  '!S7*S$106</f>
        <v>13529.34635943526</v>
      </c>
      <c r="T19" s="14">
        <f>'FUTURE LED TOOL'!E7</f>
        <v>120.73513513513514</v>
      </c>
      <c r="W19" s="5">
        <f t="shared" si="23"/>
        <v>106.52830639885781</v>
      </c>
      <c r="X19" s="5">
        <f t="shared" si="22"/>
        <v>104.22298089406016</v>
      </c>
      <c r="Y19" s="5">
        <f t="shared" si="22"/>
        <v>88.219873193451221</v>
      </c>
      <c r="Z19" s="5">
        <f t="shared" si="22"/>
        <v>87.739757165441091</v>
      </c>
      <c r="AA19" s="5">
        <f t="shared" si="22"/>
        <v>86.007940948949965</v>
      </c>
      <c r="AB19" s="5">
        <f t="shared" si="22"/>
        <v>100.05400743348545</v>
      </c>
      <c r="AC19" s="5">
        <f t="shared" si="22"/>
        <v>84.852407288405772</v>
      </c>
      <c r="AD19" s="5">
        <f t="shared" si="22"/>
        <v>104.49388837758332</v>
      </c>
      <c r="AE19" s="5">
        <f t="shared" si="22"/>
        <v>101.7859838112898</v>
      </c>
      <c r="AF19" s="5">
        <f t="shared" si="22"/>
        <v>100.53948658126106</v>
      </c>
      <c r="AG19" s="5">
        <f t="shared" si="22"/>
        <v>101.18448636122868</v>
      </c>
      <c r="AH19" s="5">
        <f t="shared" si="22"/>
        <v>90.70935571585872</v>
      </c>
      <c r="AI19" s="5">
        <f t="shared" si="22"/>
        <v>81.855210691182535</v>
      </c>
      <c r="AJ19" s="5">
        <f t="shared" si="22"/>
        <v>119.43515288300485</v>
      </c>
      <c r="AK19" s="5">
        <f t="shared" si="22"/>
        <v>118.45131151390881</v>
      </c>
      <c r="AL19" s="5">
        <f t="shared" si="22"/>
        <v>112.05807111817349</v>
      </c>
    </row>
    <row r="20" spans="1:38" hidden="1" x14ac:dyDescent="0.25">
      <c r="A20" s="82" t="s">
        <v>33</v>
      </c>
      <c r="B20" s="82" t="s">
        <v>37</v>
      </c>
      <c r="C20" s="2">
        <v>350</v>
      </c>
      <c r="D20" s="5">
        <f>'BSX-II 351D LUMEN CHART 70  '!D8*D$106</f>
        <v>6276.977704153117</v>
      </c>
      <c r="E20" s="5">
        <f>'BSX-II 351D LUMEN CHART 70  '!E8*E$106</f>
        <v>6141.1407864023449</v>
      </c>
      <c r="F20" s="5">
        <f>'BSX-II 351D LUMEN CHART 70  '!F8*F$106</f>
        <v>5198.188123118849</v>
      </c>
      <c r="G20" s="5">
        <f>'BSX-II 351D LUMEN CHART 70  '!G8*G$106</f>
        <v>5169.898199950987</v>
      </c>
      <c r="H20" s="5">
        <f>'BSX-II 351D LUMEN CHART 70  '!H8*H$106</f>
        <v>5067.8542254799704</v>
      </c>
      <c r="I20" s="5">
        <f>'BSX-II 351D LUMEN CHART 70  '!I8*I$106</f>
        <v>5895.491959852392</v>
      </c>
      <c r="J20" s="5">
        <f>'BSX-II 351D LUMEN CHART 70  '!J8*J$106</f>
        <v>4999.7666038061889</v>
      </c>
      <c r="K20" s="5">
        <f>'BSX-II 351D LUMEN CHART 70  '!K8*K$106</f>
        <v>6157.1034942632605</v>
      </c>
      <c r="L20" s="5">
        <f>'BSX-II 351D LUMEN CHART 70  '!L8*L$106</f>
        <v>5997.5453715239591</v>
      </c>
      <c r="M20" s="5">
        <f>'BSX-II 351D LUMEN CHART 70  '!M8*M$106</f>
        <v>5924.097894645055</v>
      </c>
      <c r="N20" s="5">
        <f>'BSX-II 351D LUMEN CHART 70  '!N8*N$106</f>
        <v>5962.1032790813915</v>
      </c>
      <c r="O20" s="5">
        <f>'BSX-II 351D LUMEN CHART 70  '!O8*O$106</f>
        <v>5344.8761426347446</v>
      </c>
      <c r="P20" s="5">
        <f>'BSX-II 351D LUMEN CHART 70  '!P8*P$106</f>
        <v>4823.1624987404994</v>
      </c>
      <c r="Q20" s="5">
        <f>'BSX-II 351D LUMEN CHART 70  '!Q8*Q$106</f>
        <v>7037.4890682273945</v>
      </c>
      <c r="R20" s="5">
        <f>'BSX-II 351D LUMEN CHART 70  '!R8*R$106</f>
        <v>6979.5180880531934</v>
      </c>
      <c r="S20" s="5">
        <f>'BSX-II 351D LUMEN CHART 70  '!S8*S$106</f>
        <v>6602.8085656933026</v>
      </c>
      <c r="T20" s="14">
        <f>'FUTURE LED TOOL'!E8</f>
        <v>49.297297297297298</v>
      </c>
      <c r="W20" s="5">
        <f t="shared" si="23"/>
        <v>127.32904334082529</v>
      </c>
      <c r="X20" s="5">
        <f t="shared" si="22"/>
        <v>124.57357954873177</v>
      </c>
      <c r="Y20" s="5">
        <f t="shared" si="22"/>
        <v>105.44570205888016</v>
      </c>
      <c r="Z20" s="5">
        <f t="shared" si="22"/>
        <v>104.87183848584787</v>
      </c>
      <c r="AA20" s="5">
        <f t="shared" si="22"/>
        <v>102.80186751247747</v>
      </c>
      <c r="AB20" s="5">
        <f t="shared" si="22"/>
        <v>119.5905715540233</v>
      </c>
      <c r="AC20" s="5">
        <f t="shared" si="22"/>
        <v>101.42070413422641</v>
      </c>
      <c r="AD20" s="5">
        <f t="shared" si="22"/>
        <v>124.89738447792797</v>
      </c>
      <c r="AE20" s="5">
        <f t="shared" si="22"/>
        <v>121.66073396183469</v>
      </c>
      <c r="AF20" s="5">
        <f t="shared" si="22"/>
        <v>120.17084545058499</v>
      </c>
      <c r="AG20" s="5">
        <f t="shared" si="22"/>
        <v>120.94178800768174</v>
      </c>
      <c r="AH20" s="5">
        <f t="shared" si="22"/>
        <v>108.42128140213023</v>
      </c>
      <c r="AI20" s="5">
        <f t="shared" si="22"/>
        <v>97.838274371380749</v>
      </c>
      <c r="AJ20" s="5">
        <f t="shared" si="22"/>
        <v>142.75608307259517</v>
      </c>
      <c r="AK20" s="5">
        <f t="shared" si="22"/>
        <v>141.58013665458779</v>
      </c>
      <c r="AL20" s="5">
        <f t="shared" si="22"/>
        <v>133.93855094882247</v>
      </c>
    </row>
    <row r="21" spans="1:38" hidden="1" x14ac:dyDescent="0.25">
      <c r="A21" s="83"/>
      <c r="B21" s="83"/>
      <c r="C21" s="2">
        <v>530</v>
      </c>
      <c r="D21" s="5">
        <f>'BSX-II 351D LUMEN CHART 70  '!D9*D$106</f>
        <v>9502.248503055911</v>
      </c>
      <c r="E21" s="5">
        <f>'BSX-II 351D LUMEN CHART 70  '!E9*E$106</f>
        <v>9296.6151219618569</v>
      </c>
      <c r="F21" s="5">
        <f>'BSX-II 351D LUMEN CHART 70  '!F9*F$106</f>
        <v>7869.1493963452513</v>
      </c>
      <c r="G21" s="5">
        <f>'BSX-II 351D LUMEN CHART 70  '!G9*G$106</f>
        <v>7826.3233911014349</v>
      </c>
      <c r="H21" s="5">
        <f>'BSX-II 351D LUMEN CHART 70  '!H9*H$106</f>
        <v>7671.8466270655308</v>
      </c>
      <c r="I21" s="5">
        <f>'BSX-II 351D LUMEN CHART 70  '!I9*I$106</f>
        <v>8924.7456802690285</v>
      </c>
      <c r="J21" s="5">
        <f>'BSX-II 351D LUMEN CHART 70  '!J9*J$106</f>
        <v>7568.7738535716453</v>
      </c>
      <c r="K21" s="5">
        <f>'BSX-II 351D LUMEN CHART 70  '!K9*K$106</f>
        <v>9320.7798751321207</v>
      </c>
      <c r="L21" s="5">
        <f>'BSX-II 351D LUMEN CHART 70  '!L9*L$106</f>
        <v>9079.2367305791631</v>
      </c>
      <c r="M21" s="5">
        <f>'BSX-II 351D LUMEN CHART 70  '!M9*M$106</f>
        <v>8968.0500719482061</v>
      </c>
      <c r="N21" s="5">
        <f>'BSX-II 351D LUMEN CHART 70  '!N9*N$106</f>
        <v>9025.5835895723485</v>
      </c>
      <c r="O21" s="5">
        <f>'BSX-II 351D LUMEN CHART 70  '!O9*O$106</f>
        <v>8091.209451288395</v>
      </c>
      <c r="P21" s="5">
        <f>'BSX-II 351D LUMEN CHART 70  '!P9*P$106</f>
        <v>7301.4260674095804</v>
      </c>
      <c r="Q21" s="5">
        <f>'BSX-II 351D LUMEN CHART 70  '!Q9*Q$106</f>
        <v>10653.529949547335</v>
      </c>
      <c r="R21" s="5">
        <f>'BSX-II 351D LUMEN CHART 70  '!R9*R$106</f>
        <v>10565.772005271616</v>
      </c>
      <c r="S21" s="5">
        <f>'BSX-II 351D LUMEN CHART 70  '!S9*S$106</f>
        <v>9995.4995487416563</v>
      </c>
      <c r="T21" s="14">
        <f>'FUTURE LED TOOL'!E9</f>
        <v>76.032432432432429</v>
      </c>
      <c r="W21" s="5">
        <f t="shared" si="23"/>
        <v>124.97625288392888</v>
      </c>
      <c r="X21" s="5">
        <f t="shared" si="22"/>
        <v>122.27170464687499</v>
      </c>
      <c r="Y21" s="5">
        <f t="shared" si="22"/>
        <v>103.49727273737179</v>
      </c>
      <c r="Z21" s="5">
        <f t="shared" si="22"/>
        <v>102.93401303524567</v>
      </c>
      <c r="AA21" s="5">
        <f t="shared" si="22"/>
        <v>100.9022910569546</v>
      </c>
      <c r="AB21" s="5">
        <f t="shared" si="22"/>
        <v>117.38077284585314</v>
      </c>
      <c r="AC21" s="5">
        <f t="shared" si="22"/>
        <v>99.546648863269908</v>
      </c>
      <c r="AD21" s="5">
        <f t="shared" si="22"/>
        <v>122.58952629741522</v>
      </c>
      <c r="AE21" s="5">
        <f t="shared" si="22"/>
        <v>119.41268272125303</v>
      </c>
      <c r="AF21" s="5">
        <f t="shared" si="22"/>
        <v>117.95032442132931</v>
      </c>
      <c r="AG21" s="5">
        <f t="shared" si="22"/>
        <v>118.70702147525128</v>
      </c>
      <c r="AH21" s="5">
        <f t="shared" si="22"/>
        <v>106.41786922283187</v>
      </c>
      <c r="AI21" s="5">
        <f t="shared" si="22"/>
        <v>96.030415361209478</v>
      </c>
      <c r="AJ21" s="5">
        <f t="shared" si="22"/>
        <v>140.11823124315777</v>
      </c>
      <c r="AK21" s="5">
        <f t="shared" si="22"/>
        <v>138.96401400364346</v>
      </c>
      <c r="AL21" s="5">
        <f t="shared" si="22"/>
        <v>131.46362978225554</v>
      </c>
    </row>
    <row r="22" spans="1:38" hidden="1" x14ac:dyDescent="0.25">
      <c r="A22" s="83"/>
      <c r="B22" s="83"/>
      <c r="C22" s="2">
        <v>700</v>
      </c>
      <c r="D22" s="5">
        <f>'BSX-II 351D LUMEN CHART 70  '!D10*D$106</f>
        <v>12311.945278953845</v>
      </c>
      <c r="E22" s="5">
        <f>'BSX-II 351D LUMEN CHART 70  '!E10*E$106</f>
        <v>12045.508662952689</v>
      </c>
      <c r="F22" s="5">
        <f>'BSX-II 351D LUMEN CHART 70  '!F10*F$106</f>
        <v>10195.959064694787</v>
      </c>
      <c r="G22" s="5">
        <f>'BSX-II 351D LUMEN CHART 70  '!G10*G$106</f>
        <v>10140.469941998355</v>
      </c>
      <c r="H22" s="5">
        <f>'BSX-II 351D LUMEN CHART 70  '!H10*H$106</f>
        <v>9940.3163188776543</v>
      </c>
      <c r="I22" s="5">
        <f>'BSX-II 351D LUMEN CHART 70  '!I10*I$106</f>
        <v>11563.682049434343</v>
      </c>
      <c r="J22" s="5">
        <f>'BSX-II 351D LUMEN CHART 70  '!J10*J$106</f>
        <v>9806.7662073857664</v>
      </c>
      <c r="K22" s="5">
        <f>'BSX-II 351D LUMEN CHART 70  '!K10*K$106</f>
        <v>12076.818633284029</v>
      </c>
      <c r="L22" s="5">
        <f>'BSX-II 351D LUMEN CHART 70  '!L10*L$106</f>
        <v>11763.854183103</v>
      </c>
      <c r="M22" s="5">
        <f>'BSX-II 351D LUMEN CHART 70  '!M10*M$106</f>
        <v>11619.791011489053</v>
      </c>
      <c r="N22" s="5">
        <f>'BSX-II 351D LUMEN CHART 70  '!N10*N$106</f>
        <v>11694.336475172347</v>
      </c>
      <c r="O22" s="5">
        <f>'BSX-II 351D LUMEN CHART 70  '!O10*O$106</f>
        <v>10483.679517829882</v>
      </c>
      <c r="P22" s="5">
        <f>'BSX-II 351D LUMEN CHART 70  '!P10*P$106</f>
        <v>9460.3670038058772</v>
      </c>
      <c r="Q22" s="5">
        <f>'BSX-II 351D LUMEN CHART 70  '!Q10*Q$106</f>
        <v>13803.646339531106</v>
      </c>
      <c r="R22" s="5">
        <f>'BSX-II 351D LUMEN CHART 70  '!R10*R$106</f>
        <v>13689.93946190434</v>
      </c>
      <c r="S22" s="5">
        <f>'BSX-II 351D LUMEN CHART 70  '!S10*S$106</f>
        <v>12951.044528075425</v>
      </c>
      <c r="T22" s="14">
        <f>'FUTURE LED TOOL'!E10</f>
        <v>101.91351351351351</v>
      </c>
      <c r="W22" s="5">
        <f t="shared" si="23"/>
        <v>120.80777960148835</v>
      </c>
      <c r="X22" s="5">
        <f t="shared" si="22"/>
        <v>118.19343919837952</v>
      </c>
      <c r="Y22" s="5">
        <f t="shared" si="22"/>
        <v>100.04521199578528</v>
      </c>
      <c r="Z22" s="5">
        <f t="shared" si="22"/>
        <v>99.500739326917142</v>
      </c>
      <c r="AA22" s="5">
        <f t="shared" si="22"/>
        <v>97.536783652931277</v>
      </c>
      <c r="AB22" s="5">
        <f t="shared" si="22"/>
        <v>113.46564013712494</v>
      </c>
      <c r="AC22" s="5">
        <f t="shared" si="22"/>
        <v>96.226357715411424</v>
      </c>
      <c r="AD22" s="5">
        <f t="shared" si="22"/>
        <v>118.5006601865676</v>
      </c>
      <c r="AE22" s="5">
        <f t="shared" si="22"/>
        <v>115.42977744107644</v>
      </c>
      <c r="AF22" s="5">
        <f t="shared" si="22"/>
        <v>114.0161948194269</v>
      </c>
      <c r="AG22" s="5">
        <f t="shared" si="22"/>
        <v>114.74765290691018</v>
      </c>
      <c r="AH22" s="5">
        <f t="shared" si="22"/>
        <v>102.86839454749806</v>
      </c>
      <c r="AI22" s="5">
        <f t="shared" si="22"/>
        <v>92.827405097278429</v>
      </c>
      <c r="AJ22" s="5">
        <f t="shared" si="22"/>
        <v>135.44471055549246</v>
      </c>
      <c r="AK22" s="5">
        <f t="shared" si="22"/>
        <v>134.32899121949205</v>
      </c>
      <c r="AL22" s="5">
        <f t="shared" si="22"/>
        <v>127.07877573427145</v>
      </c>
    </row>
    <row r="23" spans="1:38" hidden="1" x14ac:dyDescent="0.25">
      <c r="A23" s="83"/>
      <c r="B23" s="83"/>
      <c r="C23" s="2">
        <v>1050</v>
      </c>
      <c r="D23" s="5">
        <f>'BSX-II 351D LUMEN CHART 70  '!D11*D$106</f>
        <v>17425.080988130889</v>
      </c>
      <c r="E23" s="5">
        <f>'BSX-II 351D LUMEN CHART 70  '!E11*E$106</f>
        <v>17047.993573686326</v>
      </c>
      <c r="F23" s="5">
        <f>'BSX-II 351D LUMEN CHART 70  '!F11*F$106</f>
        <v>14430.328305444704</v>
      </c>
      <c r="G23" s="5">
        <f>'BSX-II 351D LUMEN CHART 70  '!G11*G$106</f>
        <v>14351.794618440874</v>
      </c>
      <c r="H23" s="5">
        <f>'BSX-II 351D LUMEN CHART 70  '!H11*H$106</f>
        <v>14068.517442176293</v>
      </c>
      <c r="I23" s="5">
        <f>'BSX-II 351D LUMEN CHART 70  '!I11*I$106</f>
        <v>16366.064961061156</v>
      </c>
      <c r="J23" s="5">
        <f>'BSX-II 351D LUMEN CHART 70  '!J11*J$106</f>
        <v>13879.504133881457</v>
      </c>
      <c r="K23" s="5">
        <f>'BSX-II 351D LUMEN CHART 70  '!K11*K$106</f>
        <v>17092.306536130382</v>
      </c>
      <c r="L23" s="5">
        <f>'BSX-II 351D LUMEN CHART 70  '!L11*L$106</f>
        <v>16649.368335281448</v>
      </c>
      <c r="M23" s="5">
        <f>'BSX-II 351D LUMEN CHART 70  '!M11*M$106</f>
        <v>16445.475905945277</v>
      </c>
      <c r="N23" s="5">
        <f>'BSX-II 351D LUMEN CHART 70  '!N11*N$106</f>
        <v>16550.980008875267</v>
      </c>
      <c r="O23" s="5">
        <f>'BSX-II 351D LUMEN CHART 70  '!O11*O$106</f>
        <v>14837.538708368678</v>
      </c>
      <c r="P23" s="5">
        <f>'BSX-II 351D LUMEN CHART 70  '!P11*P$106</f>
        <v>13389.245767730197</v>
      </c>
      <c r="Q23" s="5">
        <f>'BSX-II 351D LUMEN CHART 70  '!Q11*Q$106</f>
        <v>19536.283661771118</v>
      </c>
      <c r="R23" s="5">
        <f>'BSX-II 351D LUMEN CHART 70  '!R11*R$106</f>
        <v>19375.35445792379</v>
      </c>
      <c r="S23" s="5">
        <f>'BSX-II 351D LUMEN CHART 70  '!S11*S$106</f>
        <v>18329.597368205592</v>
      </c>
      <c r="T23" s="14">
        <f>'FUTURE LED TOOL'!E11</f>
        <v>157.18918918918919</v>
      </c>
      <c r="W23" s="5">
        <f t="shared" si="23"/>
        <v>110.85419473191934</v>
      </c>
      <c r="X23" s="5">
        <f t="shared" si="22"/>
        <v>108.45525485323144</v>
      </c>
      <c r="Y23" s="5">
        <f t="shared" si="22"/>
        <v>91.802294928035423</v>
      </c>
      <c r="Z23" s="5">
        <f t="shared" si="22"/>
        <v>91.302682407550265</v>
      </c>
      <c r="AA23" s="5">
        <f t="shared" si="22"/>
        <v>89.500540811644228</v>
      </c>
      <c r="AB23" s="5">
        <f t="shared" si="22"/>
        <v>104.11698823233542</v>
      </c>
      <c r="AC23" s="5">
        <f t="shared" si="22"/>
        <v>88.298083382670896</v>
      </c>
      <c r="AD23" s="5">
        <f t="shared" si="22"/>
        <v>108.73716331444706</v>
      </c>
      <c r="AE23" s="5">
        <f t="shared" si="22"/>
        <v>105.91929649336547</v>
      </c>
      <c r="AF23" s="5">
        <f t="shared" si="22"/>
        <v>104.62218165749231</v>
      </c>
      <c r="AG23" s="5">
        <f t="shared" si="22"/>
        <v>105.29337350900703</v>
      </c>
      <c r="AH23" s="5">
        <f t="shared" si="22"/>
        <v>94.392870049800734</v>
      </c>
      <c r="AI23" s="5">
        <f t="shared" si="22"/>
        <v>85.179176995532544</v>
      </c>
      <c r="AJ23" s="5">
        <f t="shared" si="22"/>
        <v>124.28516084689329</v>
      </c>
      <c r="AK23" s="5">
        <f t="shared" si="22"/>
        <v>123.26136776877239</v>
      </c>
      <c r="AL23" s="5">
        <f t="shared" si="22"/>
        <v>116.60851145522814</v>
      </c>
    </row>
    <row r="24" spans="1:38" hidden="1" x14ac:dyDescent="0.25">
      <c r="A24" s="83"/>
      <c r="B24" s="83"/>
      <c r="C24" s="2">
        <v>1200</v>
      </c>
      <c r="D24" s="5">
        <f>'BSX-II 351D LUMEN CHART 70  '!D12*D$106</f>
        <v>19007.452416920962</v>
      </c>
      <c r="E24" s="5">
        <f>'BSX-II 351D LUMEN CHART 70  '!E12*E$106</f>
        <v>18596.121698173836</v>
      </c>
      <c r="F24" s="5">
        <f>'BSX-II 351D LUMEN CHART 70  '!F12*F$106</f>
        <v>15740.746273323874</v>
      </c>
      <c r="G24" s="5">
        <f>'BSX-II 351D LUMEN CHART 70  '!G12*G$106</f>
        <v>15655.080942995281</v>
      </c>
      <c r="H24" s="5">
        <f>'BSX-II 351D LUMEN CHART 70  '!H12*H$106</f>
        <v>15346.079369211133</v>
      </c>
      <c r="I24" s="5">
        <f>'BSX-II 351D LUMEN CHART 70  '!I12*I$106</f>
        <v>17852.267155113816</v>
      </c>
      <c r="J24" s="5">
        <f>'BSX-II 351D LUMEN CHART 70  '!J12*J$106</f>
        <v>15139.90176429635</v>
      </c>
      <c r="K24" s="5">
        <f>'BSX-II 351D LUMEN CHART 70  '!K12*K$106</f>
        <v>18644.45872029052</v>
      </c>
      <c r="L24" s="5">
        <f>'BSX-II 351D LUMEN CHART 70  '!L12*L$106</f>
        <v>18161.297305889784</v>
      </c>
      <c r="M24" s="5">
        <f>'BSX-II 351D LUMEN CHART 70  '!M12*M$106</f>
        <v>17938.88940710196</v>
      </c>
      <c r="N24" s="5">
        <f>'BSX-II 351D LUMEN CHART 70  '!N12*N$106</f>
        <v>18053.974336554951</v>
      </c>
      <c r="O24" s="5">
        <f>'BSX-II 351D LUMEN CHART 70  '!O12*O$106</f>
        <v>16184.935448830418</v>
      </c>
      <c r="P24" s="5">
        <f>'BSX-II 351D LUMEN CHART 70  '!P12*P$106</f>
        <v>14605.123040859435</v>
      </c>
      <c r="Q24" s="5">
        <f>'BSX-II 351D LUMEN CHART 70  '!Q12*Q$106</f>
        <v>21310.373384061757</v>
      </c>
      <c r="R24" s="5">
        <f>'BSX-II 351D LUMEN CHART 70  '!R12*R$106</f>
        <v>21134.830200836113</v>
      </c>
      <c r="S24" s="5">
        <f>'BSX-II 351D LUMEN CHART 70  '!S12*S$106</f>
        <v>19994.107920347669</v>
      </c>
      <c r="T24" s="14">
        <f>'FUTURE LED TOOL'!E12</f>
        <v>181.10270270270271</v>
      </c>
      <c r="W24" s="5">
        <f t="shared" si="23"/>
        <v>104.95399645207669</v>
      </c>
      <c r="X24" s="5">
        <f t="shared" si="22"/>
        <v>102.68273979710361</v>
      </c>
      <c r="Y24" s="5">
        <f t="shared" si="22"/>
        <v>86.916131225075105</v>
      </c>
      <c r="Z24" s="5">
        <f t="shared" si="22"/>
        <v>86.443110507823747</v>
      </c>
      <c r="AA24" s="5">
        <f t="shared" si="22"/>
        <v>84.736887634433486</v>
      </c>
      <c r="AB24" s="5">
        <f t="shared" si="22"/>
        <v>98.575376781759061</v>
      </c>
      <c r="AC24" s="5">
        <f t="shared" si="22"/>
        <v>83.59843082601553</v>
      </c>
      <c r="AD24" s="5">
        <f t="shared" si="22"/>
        <v>102.94964372175698</v>
      </c>
      <c r="AE24" s="5">
        <f t="shared" si="22"/>
        <v>100.28175744954662</v>
      </c>
      <c r="AF24" s="5">
        <f t="shared" si="22"/>
        <v>99.05368136084833</v>
      </c>
      <c r="AG24" s="5">
        <f t="shared" si="22"/>
        <v>99.689149124363226</v>
      </c>
      <c r="AH24" s="5">
        <f t="shared" si="22"/>
        <v>89.368823365378077</v>
      </c>
      <c r="AI24" s="5">
        <f t="shared" si="22"/>
        <v>80.645527774564087</v>
      </c>
      <c r="AJ24" s="5">
        <f t="shared" si="22"/>
        <v>117.6701013625664</v>
      </c>
      <c r="AK24" s="5">
        <f t="shared" si="22"/>
        <v>116.70079952109243</v>
      </c>
      <c r="AL24" s="5">
        <f t="shared" si="22"/>
        <v>110.40204051051572</v>
      </c>
    </row>
    <row r="25" spans="1:38" hidden="1" x14ac:dyDescent="0.25">
      <c r="A25" s="82" t="s">
        <v>35</v>
      </c>
      <c r="B25" s="82" t="s">
        <v>38</v>
      </c>
      <c r="C25" s="2">
        <v>350</v>
      </c>
      <c r="D25" s="5">
        <f>'BSX-II 351D LUMEN CHART 70  '!D13*D$106</f>
        <v>8118.2244973713641</v>
      </c>
      <c r="E25" s="5">
        <f>'BSX-II 351D LUMEN CHART 70  '!E13*E$106</f>
        <v>7942.5420837470319</v>
      </c>
      <c r="F25" s="5">
        <f>'BSX-II 351D LUMEN CHART 70  '!F13*F$106</f>
        <v>6722.9899725670439</v>
      </c>
      <c r="G25" s="5">
        <f>'BSX-II 351D LUMEN CHART 70  '!G13*G$106</f>
        <v>6686.4016719366091</v>
      </c>
      <c r="H25" s="5">
        <f>'BSX-II 351D LUMEN CHART 70  '!H13*H$106</f>
        <v>6554.4247982874285</v>
      </c>
      <c r="I25" s="5">
        <f>'BSX-II 351D LUMEN CHART 70  '!I13*I$106</f>
        <v>7624.8362680757582</v>
      </c>
      <c r="J25" s="5">
        <f>'BSX-II 351D LUMEN CHART 70  '!J13*J$106</f>
        <v>6466.3648075893361</v>
      </c>
      <c r="K25" s="5">
        <f>'BSX-II 351D LUMEN CHART 70  '!K13*K$106</f>
        <v>7963.1871859138182</v>
      </c>
      <c r="L25" s="5">
        <f>'BSX-II 351D LUMEN CHART 70  '!L13*L$106</f>
        <v>7756.8253471709859</v>
      </c>
      <c r="M25" s="5">
        <f>'BSX-II 351D LUMEN CHART 70  '!M13*M$106</f>
        <v>7661.8332770742709</v>
      </c>
      <c r="N25" s="5">
        <f>'BSX-II 351D LUMEN CHART 70  '!N13*N$106</f>
        <v>7710.986907611933</v>
      </c>
      <c r="O25" s="5">
        <f>'BSX-II 351D LUMEN CHART 70  '!O13*O$106</f>
        <v>6912.7064778076001</v>
      </c>
      <c r="P25" s="5">
        <f>'BSX-II 351D LUMEN CHART 70  '!P13*P$106</f>
        <v>6237.9568317043777</v>
      </c>
      <c r="Q25" s="5">
        <f>'BSX-II 351D LUMEN CHART 70  '!Q13*Q$106</f>
        <v>9101.8191949074298</v>
      </c>
      <c r="R25" s="5">
        <f>'BSX-II 351D LUMEN CHART 70  '!R13*R$106</f>
        <v>9026.8433938821272</v>
      </c>
      <c r="S25" s="5">
        <f>'BSX-II 351D LUMEN CHART 70  '!S13*S$106</f>
        <v>8539.632411630002</v>
      </c>
      <c r="T25" s="14">
        <f>'FUTURE LED TOOL'!E13</f>
        <v>65.729729729729726</v>
      </c>
      <c r="W25" s="5">
        <f t="shared" si="23"/>
        <v>123.50917204060053</v>
      </c>
      <c r="X25" s="5">
        <f t="shared" si="22"/>
        <v>120.83637216226981</v>
      </c>
      <c r="Y25" s="5">
        <f t="shared" si="22"/>
        <v>102.28233099711375</v>
      </c>
      <c r="Z25" s="5">
        <f t="shared" si="22"/>
        <v>101.72568333127244</v>
      </c>
      <c r="AA25" s="5">
        <f t="shared" si="22"/>
        <v>99.717811487103148</v>
      </c>
      <c r="AB25" s="5">
        <f t="shared" si="22"/>
        <v>116.00285440740258</v>
      </c>
      <c r="AC25" s="5">
        <f t="shared" si="22"/>
        <v>98.378083010199603</v>
      </c>
      <c r="AD25" s="5">
        <f t="shared" si="22"/>
        <v>121.15046294359017</v>
      </c>
      <c r="AE25" s="5">
        <f t="shared" si="22"/>
        <v>118.01091194297965</v>
      </c>
      <c r="AF25" s="5">
        <f t="shared" si="22"/>
        <v>116.56572008706745</v>
      </c>
      <c r="AG25" s="5">
        <f t="shared" si="22"/>
        <v>117.3135343674513</v>
      </c>
      <c r="AH25" s="5">
        <f t="shared" si="22"/>
        <v>105.16864296006629</v>
      </c>
      <c r="AI25" s="5">
        <f t="shared" si="22"/>
        <v>94.903126140239308</v>
      </c>
      <c r="AJ25" s="5">
        <f t="shared" si="22"/>
        <v>138.47340058041732</v>
      </c>
      <c r="AK25" s="5">
        <f t="shared" si="22"/>
        <v>137.33273255495013</v>
      </c>
      <c r="AL25" s="5">
        <f t="shared" si="22"/>
        <v>129.92039442035778</v>
      </c>
    </row>
    <row r="26" spans="1:38" hidden="1" x14ac:dyDescent="0.25">
      <c r="A26" s="83"/>
      <c r="B26" s="83"/>
      <c r="C26" s="2">
        <v>530</v>
      </c>
      <c r="D26" s="5">
        <f>'BSX-II 351D LUMEN CHART 70  '!D14*D$106</f>
        <v>12289.574730618977</v>
      </c>
      <c r="E26" s="5">
        <f>'BSX-II 351D LUMEN CHART 70  '!E14*E$106</f>
        <v>12023.622224404002</v>
      </c>
      <c r="F26" s="5">
        <f>'BSX-II 351D LUMEN CHART 70  '!F14*F$106</f>
        <v>10177.433219273189</v>
      </c>
      <c r="G26" s="5">
        <f>'BSX-II 351D LUMEN CHART 70  '!G14*G$106</f>
        <v>10122.044919157854</v>
      </c>
      <c r="H26" s="5">
        <f>'BSX-II 351D LUMEN CHART 70  '!H14*H$106</f>
        <v>9922.2549710047533</v>
      </c>
      <c r="I26" s="5">
        <f>'BSX-II 351D LUMEN CHART 70  '!I14*I$106</f>
        <v>11542.671079814609</v>
      </c>
      <c r="J26" s="5">
        <f>'BSX-II 351D LUMEN CHART 70  '!J14*J$106</f>
        <v>9788.9475172859929</v>
      </c>
      <c r="K26" s="5">
        <f>'BSX-II 351D LUMEN CHART 70  '!K14*K$106</f>
        <v>12054.875305170874</v>
      </c>
      <c r="L26" s="5">
        <f>'BSX-II 351D LUMEN CHART 70  '!L14*L$106</f>
        <v>11742.479504882383</v>
      </c>
      <c r="M26" s="5">
        <f>'BSX-II 351D LUMEN CHART 70  '!M14*M$106</f>
        <v>11598.678093053011</v>
      </c>
      <c r="N26" s="5">
        <f>'BSX-II 351D LUMEN CHART 70  '!N14*N$106</f>
        <v>11673.088109180238</v>
      </c>
      <c r="O26" s="5">
        <f>'BSX-II 351D LUMEN CHART 70  '!O14*O$106</f>
        <v>10464.63089033299</v>
      </c>
      <c r="P26" s="5">
        <f>'BSX-II 351D LUMEN CHART 70  '!P14*P$106</f>
        <v>9443.1777138497237</v>
      </c>
      <c r="Q26" s="5">
        <f>'BSX-II 351D LUMEN CHART 70  '!Q14*Q$106</f>
        <v>13778.565401414549</v>
      </c>
      <c r="R26" s="5">
        <f>'BSX-II 351D LUMEN CHART 70  '!R14*R$106</f>
        <v>13665.065126817954</v>
      </c>
      <c r="S26" s="5">
        <f>'BSX-II 351D LUMEN CHART 70  '!S14*S$106</f>
        <v>12927.512749705877</v>
      </c>
      <c r="T26" s="14">
        <f>'FUTURE LED TOOL'!E14</f>
        <v>101.37657657657657</v>
      </c>
      <c r="W26" s="5">
        <f t="shared" si="23"/>
        <v>121.226965297411</v>
      </c>
      <c r="X26" s="5">
        <f t="shared" si="22"/>
        <v>118.60355350746875</v>
      </c>
      <c r="Y26" s="5">
        <f t="shared" si="22"/>
        <v>100.39235455525061</v>
      </c>
      <c r="Z26" s="5">
        <f t="shared" si="22"/>
        <v>99.845992644188271</v>
      </c>
      <c r="AA26" s="5">
        <f t="shared" si="22"/>
        <v>97.875222325245957</v>
      </c>
      <c r="AB26" s="5">
        <f t="shared" si="22"/>
        <v>113.85934966047753</v>
      </c>
      <c r="AC26" s="5">
        <f t="shared" si="22"/>
        <v>96.560249397371791</v>
      </c>
      <c r="AD26" s="5">
        <f t="shared" si="22"/>
        <v>118.91184050849274</v>
      </c>
      <c r="AE26" s="5">
        <f t="shared" si="22"/>
        <v>115.83030223961545</v>
      </c>
      <c r="AF26" s="5">
        <f t="shared" si="22"/>
        <v>114.41181468868942</v>
      </c>
      <c r="AG26" s="5">
        <f t="shared" si="22"/>
        <v>115.14581083099375</v>
      </c>
      <c r="AH26" s="5">
        <f t="shared" si="22"/>
        <v>103.22533314614691</v>
      </c>
      <c r="AI26" s="5">
        <f t="shared" si="22"/>
        <v>93.149502900373193</v>
      </c>
      <c r="AJ26" s="5">
        <f t="shared" si="22"/>
        <v>135.91468430586301</v>
      </c>
      <c r="AK26" s="5">
        <f t="shared" si="22"/>
        <v>134.79509358353414</v>
      </c>
      <c r="AL26" s="5">
        <f t="shared" si="22"/>
        <v>127.5197208887879</v>
      </c>
    </row>
    <row r="27" spans="1:38" hidden="1" x14ac:dyDescent="0.25">
      <c r="A27" s="83"/>
      <c r="B27" s="83"/>
      <c r="C27" s="2">
        <v>700</v>
      </c>
      <c r="D27" s="5">
        <f>'BSX-II 351D LUMEN CHART 70  '!D15*D$106</f>
        <v>15923.44922744697</v>
      </c>
      <c r="E27" s="5">
        <f>'BSX-II 351D LUMEN CHART 70  '!E15*E$106</f>
        <v>15578.857870752145</v>
      </c>
      <c r="F27" s="5">
        <f>'BSX-II 351D LUMEN CHART 70  '!F15*F$106</f>
        <v>13186.773723671928</v>
      </c>
      <c r="G27" s="5">
        <f>'BSX-II 351D LUMEN CHART 70  '!G15*G$106</f>
        <v>13115.007791651209</v>
      </c>
      <c r="H27" s="5">
        <f>'BSX-II 351D LUMEN CHART 70  '!H15*H$106</f>
        <v>12856.142439081766</v>
      </c>
      <c r="I27" s="5">
        <f>'BSX-II 351D LUMEN CHART 70  '!I15*I$106</f>
        <v>14955.695450601746</v>
      </c>
      <c r="J27" s="5">
        <f>'BSX-II 351D LUMEN CHART 70  '!J15*J$106</f>
        <v>12683.417628218924</v>
      </c>
      <c r="K27" s="5">
        <f>'BSX-II 351D LUMEN CHART 70  '!K15*K$106</f>
        <v>15619.352099047343</v>
      </c>
      <c r="L27" s="5">
        <f>'BSX-II 351D LUMEN CHART 70  '!L15*L$106</f>
        <v>15214.584743479878</v>
      </c>
      <c r="M27" s="5">
        <f>'BSX-II 351D LUMEN CHART 70  '!M15*M$106</f>
        <v>15028.263041525845</v>
      </c>
      <c r="N27" s="5">
        <f>'BSX-II 351D LUMEN CHART 70  '!N15*N$106</f>
        <v>15124.675174556231</v>
      </c>
      <c r="O27" s="5">
        <f>'BSX-II 351D LUMEN CHART 70  '!O15*O$106</f>
        <v>13558.892176393314</v>
      </c>
      <c r="P27" s="5">
        <f>'BSX-II 351D LUMEN CHART 70  '!P15*P$106</f>
        <v>12235.407991588932</v>
      </c>
      <c r="Q27" s="5">
        <f>'BSX-II 351D LUMEN CHART 70  '!Q15*Q$106</f>
        <v>17852.715932460229</v>
      </c>
      <c r="R27" s="5">
        <f>'BSX-II 351D LUMEN CHART 70  '!R15*R$106</f>
        <v>17705.655037396278</v>
      </c>
      <c r="S27" s="5">
        <f>'BSX-II 351D LUMEN CHART 70  '!S15*S$106</f>
        <v>16750.017589644212</v>
      </c>
      <c r="T27" s="14">
        <f>'FUTURE LED TOOL'!E15</f>
        <v>135.88468468468469</v>
      </c>
      <c r="W27" s="5">
        <f t="shared" si="23"/>
        <v>117.18354621344368</v>
      </c>
      <c r="X27" s="5">
        <f t="shared" si="22"/>
        <v>114.64763602242813</v>
      </c>
      <c r="Y27" s="5">
        <f t="shared" si="22"/>
        <v>97.04385563591174</v>
      </c>
      <c r="Z27" s="5">
        <f t="shared" si="22"/>
        <v>96.51571714710964</v>
      </c>
      <c r="AA27" s="5">
        <f t="shared" si="22"/>
        <v>94.61068014334333</v>
      </c>
      <c r="AB27" s="5">
        <f t="shared" si="22"/>
        <v>110.06167093301116</v>
      </c>
      <c r="AC27" s="5">
        <f t="shared" si="22"/>
        <v>93.339566983949069</v>
      </c>
      <c r="AD27" s="5">
        <f t="shared" si="22"/>
        <v>114.94564038097054</v>
      </c>
      <c r="AE27" s="5">
        <f t="shared" si="22"/>
        <v>111.96688411784412</v>
      </c>
      <c r="AF27" s="5">
        <f t="shared" si="22"/>
        <v>110.59570897484411</v>
      </c>
      <c r="AG27" s="5">
        <f t="shared" si="22"/>
        <v>111.30522331970282</v>
      </c>
      <c r="AH27" s="5">
        <f t="shared" si="22"/>
        <v>99.782342711073099</v>
      </c>
      <c r="AI27" s="5">
        <f t="shared" si="22"/>
        <v>90.042582944360049</v>
      </c>
      <c r="AJ27" s="5">
        <f t="shared" si="22"/>
        <v>131.38136923882766</v>
      </c>
      <c r="AK27" s="5">
        <f t="shared" si="22"/>
        <v>130.29912148290725</v>
      </c>
      <c r="AL27" s="5">
        <f t="shared" si="22"/>
        <v>123.26641246224327</v>
      </c>
    </row>
    <row r="28" spans="1:38" hidden="1" x14ac:dyDescent="0.25">
      <c r="A28" s="83"/>
      <c r="B28" s="83"/>
      <c r="C28" s="2">
        <v>1050</v>
      </c>
      <c r="D28" s="5">
        <f>'BSX-II 351D LUMEN CHART 70  '!D16*D$106</f>
        <v>22536.438077982613</v>
      </c>
      <c r="E28" s="5">
        <f>'BSX-II 351D LUMEN CHART 70  '!E16*E$106</f>
        <v>22048.738355300979</v>
      </c>
      <c r="F28" s="5">
        <f>'BSX-II 351D LUMEN CHART 70  '!F16*F$106</f>
        <v>18663.224608375149</v>
      </c>
      <c r="G28" s="5">
        <f>'BSX-II 351D LUMEN CHART 70  '!G16*G$106</f>
        <v>18561.654373183526</v>
      </c>
      <c r="H28" s="5">
        <f>'BSX-II 351D LUMEN CHART 70  '!H16*H$106</f>
        <v>18195.282558548006</v>
      </c>
      <c r="I28" s="5">
        <f>'BSX-II 351D LUMEN CHART 70  '!I16*I$106</f>
        <v>21166.777349639095</v>
      </c>
      <c r="J28" s="5">
        <f>'BSX-II 351D LUMEN CHART 70  '!J16*J$106</f>
        <v>17950.825346486687</v>
      </c>
      <c r="K28" s="5">
        <f>'BSX-II 351D LUMEN CHART 70  '!K16*K$106</f>
        <v>22106.049786728629</v>
      </c>
      <c r="L28" s="5">
        <f>'BSX-II 351D LUMEN CHART 70  '!L16*L$106</f>
        <v>21533.183046964012</v>
      </c>
      <c r="M28" s="5">
        <f>'BSX-II 351D LUMEN CHART 70  '!M16*M$106</f>
        <v>21269.482171689218</v>
      </c>
      <c r="N28" s="5">
        <f>'BSX-II 351D LUMEN CHART 70  '!N16*N$106</f>
        <v>21405.934144812014</v>
      </c>
      <c r="O28" s="5">
        <f>'BSX-II 351D LUMEN CHART 70  '!O16*O$106</f>
        <v>19189.883396156823</v>
      </c>
      <c r="P28" s="5">
        <f>'BSX-II 351D LUMEN CHART 70  '!P16*P$106</f>
        <v>17316.757859597725</v>
      </c>
      <c r="Q28" s="5">
        <f>'BSX-II 351D LUMEN CHART 70  '!Q16*Q$106</f>
        <v>25266.926869223978</v>
      </c>
      <c r="R28" s="5">
        <f>'BSX-II 351D LUMEN CHART 70  '!R16*R$106</f>
        <v>25058.791765581434</v>
      </c>
      <c r="S28" s="5">
        <f>'BSX-II 351D LUMEN CHART 70  '!S16*S$106</f>
        <v>23706.27926287923</v>
      </c>
      <c r="T28" s="14">
        <f>'FUTURE LED TOOL'!E16</f>
        <v>209.58558558558559</v>
      </c>
      <c r="W28" s="5">
        <f t="shared" si="23"/>
        <v>107.52856888996175</v>
      </c>
      <c r="X28" s="5">
        <f t="shared" si="22"/>
        <v>105.20159720763448</v>
      </c>
      <c r="Y28" s="5">
        <f t="shared" si="22"/>
        <v>89.048226080194354</v>
      </c>
      <c r="Z28" s="5">
        <f t="shared" si="22"/>
        <v>88.563601935323732</v>
      </c>
      <c r="AA28" s="5">
        <f t="shared" si="22"/>
        <v>86.815524587294902</v>
      </c>
      <c r="AB28" s="5">
        <f t="shared" si="22"/>
        <v>100.99347858536535</v>
      </c>
      <c r="AC28" s="5">
        <f t="shared" si="22"/>
        <v>85.649140881190775</v>
      </c>
      <c r="AD28" s="5">
        <f t="shared" si="22"/>
        <v>105.47504841501366</v>
      </c>
      <c r="AE28" s="5">
        <f t="shared" si="22"/>
        <v>102.74171759856453</v>
      </c>
      <c r="AF28" s="5">
        <f t="shared" si="22"/>
        <v>101.48351620776751</v>
      </c>
      <c r="AG28" s="5">
        <f t="shared" si="22"/>
        <v>102.13457230373683</v>
      </c>
      <c r="AH28" s="5">
        <f t="shared" si="22"/>
        <v>91.561083948306717</v>
      </c>
      <c r="AI28" s="5">
        <f t="shared" si="22"/>
        <v>82.623801685666578</v>
      </c>
      <c r="AJ28" s="5">
        <f t="shared" si="22"/>
        <v>120.55660602148649</v>
      </c>
      <c r="AK28" s="5">
        <f t="shared" si="22"/>
        <v>119.56352673570922</v>
      </c>
      <c r="AL28" s="5">
        <f t="shared" si="22"/>
        <v>113.11025611157129</v>
      </c>
    </row>
    <row r="29" spans="1:38" hidden="1" x14ac:dyDescent="0.25">
      <c r="A29" s="83"/>
      <c r="B29" s="83"/>
      <c r="C29" s="2">
        <v>1200</v>
      </c>
      <c r="D29" s="5">
        <f>'BSX-II 351D LUMEN CHART 70  '!D17*D$106</f>
        <v>24582.971792551107</v>
      </c>
      <c r="E29" s="5">
        <f>'BSX-II 351D LUMEN CHART 70  '!E17*E$106</f>
        <v>24050.984062971493</v>
      </c>
      <c r="F29" s="5">
        <f>'BSX-II 351D LUMEN CHART 70  '!F17*F$106</f>
        <v>20358.031846832211</v>
      </c>
      <c r="G29" s="5">
        <f>'BSX-II 351D LUMEN CHART 70  '!G17*G$106</f>
        <v>20247.23801960723</v>
      </c>
      <c r="H29" s="5">
        <f>'BSX-II 351D LUMEN CHART 70  '!H17*H$106</f>
        <v>19847.59598417973</v>
      </c>
      <c r="I29" s="5">
        <f>'BSX-II 351D LUMEN CHART 70  '!I17*I$106</f>
        <v>23088.93218728053</v>
      </c>
      <c r="J29" s="5">
        <f>'BSX-II 351D LUMEN CHART 70  '!J17*J$106</f>
        <v>19580.939615156611</v>
      </c>
      <c r="K29" s="5">
        <f>'BSX-II 351D LUMEN CHART 70  '!K17*K$106</f>
        <v>24113.499944909072</v>
      </c>
      <c r="L29" s="5">
        <f>'BSX-II 351D LUMEN CHART 70  '!L17*L$106</f>
        <v>23488.611182284112</v>
      </c>
      <c r="M29" s="5">
        <f>'BSX-II 351D LUMEN CHART 70  '!M17*M$106</f>
        <v>23200.963633185205</v>
      </c>
      <c r="N29" s="5">
        <f>'BSX-II 351D LUMEN CHART 70  '!N17*N$106</f>
        <v>23349.806808611065</v>
      </c>
      <c r="O29" s="5">
        <f>'BSX-II 351D LUMEN CHART 70  '!O17*O$106</f>
        <v>20932.516513820672</v>
      </c>
      <c r="P29" s="5">
        <f>'BSX-II 351D LUMEN CHART 70  '!P17*P$106</f>
        <v>18889.292466178205</v>
      </c>
      <c r="Q29" s="5">
        <f>'BSX-II 351D LUMEN CHART 70  '!Q17*Q$106</f>
        <v>27561.416243386535</v>
      </c>
      <c r="R29" s="5">
        <f>'BSX-II 351D LUMEN CHART 70  '!R17*R$106</f>
        <v>27334.38039308137</v>
      </c>
      <c r="S29" s="5">
        <f>'BSX-II 351D LUMEN CHART 70  '!S17*S$106</f>
        <v>25859.046243649656</v>
      </c>
      <c r="T29" s="14">
        <f>'FUTURE LED TOOL'!E17</f>
        <v>241.47027027027028</v>
      </c>
      <c r="W29" s="5">
        <f>D29/$T29</f>
        <v>101.80537655851438</v>
      </c>
      <c r="X29" s="5">
        <f t="shared" si="22"/>
        <v>99.602257603190495</v>
      </c>
      <c r="Y29" s="5">
        <f t="shared" si="22"/>
        <v>84.308647288322859</v>
      </c>
      <c r="Z29" s="5">
        <f t="shared" si="22"/>
        <v>83.849817192589043</v>
      </c>
      <c r="AA29" s="5">
        <f t="shared" si="22"/>
        <v>82.194781005400472</v>
      </c>
      <c r="AB29" s="5">
        <f t="shared" si="22"/>
        <v>95.618115478306279</v>
      </c>
      <c r="AC29" s="5">
        <f t="shared" si="22"/>
        <v>81.090477901235062</v>
      </c>
      <c r="AD29" s="5">
        <f t="shared" si="22"/>
        <v>99.861154410104277</v>
      </c>
      <c r="AE29" s="5">
        <f t="shared" si="22"/>
        <v>97.273304726060189</v>
      </c>
      <c r="AF29" s="5">
        <f t="shared" si="22"/>
        <v>96.0820709200229</v>
      </c>
      <c r="AG29" s="5">
        <f t="shared" si="22"/>
        <v>96.698474650632321</v>
      </c>
      <c r="AH29" s="5">
        <f t="shared" si="22"/>
        <v>86.687758664416734</v>
      </c>
      <c r="AI29" s="5">
        <f t="shared" si="22"/>
        <v>78.226161941327177</v>
      </c>
      <c r="AJ29" s="5">
        <f t="shared" si="22"/>
        <v>114.1399983216894</v>
      </c>
      <c r="AK29" s="5">
        <f t="shared" si="22"/>
        <v>113.19977553545965</v>
      </c>
      <c r="AL29" s="5">
        <f>S29/$T29</f>
        <v>107.08997929520027</v>
      </c>
    </row>
    <row r="30" spans="1:38" hidden="1" x14ac:dyDescent="0.25"/>
    <row r="31" spans="1:38" hidden="1" x14ac:dyDescent="0.25">
      <c r="A31" s="74" t="s">
        <v>41</v>
      </c>
      <c r="B31" s="7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W31" s="74" t="s">
        <v>50</v>
      </c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57"/>
    </row>
    <row r="32" spans="1:38" hidden="1" x14ac:dyDescent="0.25">
      <c r="A32" s="2" t="s">
        <v>16</v>
      </c>
      <c r="B32" s="2" t="s">
        <v>1</v>
      </c>
      <c r="C32" s="2" t="s">
        <v>2</v>
      </c>
      <c r="D32" s="2" t="s">
        <v>116</v>
      </c>
      <c r="E32" s="2" t="s">
        <v>10</v>
      </c>
      <c r="F32" s="2" t="s">
        <v>11</v>
      </c>
      <c r="G32" s="2" t="s">
        <v>59</v>
      </c>
      <c r="H32" s="2" t="s">
        <v>60</v>
      </c>
      <c r="I32" s="2" t="s">
        <v>143</v>
      </c>
      <c r="J32" s="2" t="s">
        <v>62</v>
      </c>
      <c r="K32" s="2" t="s">
        <v>12</v>
      </c>
      <c r="L32" s="2" t="s">
        <v>144</v>
      </c>
      <c r="M32" s="2" t="s">
        <v>13</v>
      </c>
      <c r="N32" s="2" t="s">
        <v>145</v>
      </c>
      <c r="O32" s="2" t="s">
        <v>14</v>
      </c>
      <c r="P32" s="2" t="s">
        <v>15</v>
      </c>
      <c r="Q32" s="2" t="s">
        <v>18</v>
      </c>
      <c r="R32" s="2" t="s">
        <v>19</v>
      </c>
      <c r="S32" s="6" t="s">
        <v>117</v>
      </c>
      <c r="T32" s="6" t="s">
        <v>3</v>
      </c>
      <c r="W32" s="2" t="s">
        <v>116</v>
      </c>
      <c r="X32" s="2" t="s">
        <v>10</v>
      </c>
      <c r="Y32" s="2" t="s">
        <v>11</v>
      </c>
      <c r="Z32" s="2" t="s">
        <v>59</v>
      </c>
      <c r="AA32" s="2" t="s">
        <v>60</v>
      </c>
      <c r="AB32" s="2" t="s">
        <v>143</v>
      </c>
      <c r="AC32" s="2" t="s">
        <v>62</v>
      </c>
      <c r="AD32" s="2" t="s">
        <v>12</v>
      </c>
      <c r="AE32" s="2" t="s">
        <v>144</v>
      </c>
      <c r="AF32" s="2" t="s">
        <v>13</v>
      </c>
      <c r="AG32" s="2" t="s">
        <v>145</v>
      </c>
      <c r="AH32" s="2" t="s">
        <v>14</v>
      </c>
      <c r="AI32" s="2" t="s">
        <v>15</v>
      </c>
      <c r="AJ32" s="2" t="s">
        <v>18</v>
      </c>
      <c r="AK32" s="2" t="s">
        <v>19</v>
      </c>
      <c r="AL32" s="6" t="s">
        <v>117</v>
      </c>
    </row>
    <row r="33" spans="1:38" hidden="1" x14ac:dyDescent="0.25">
      <c r="A33" s="82" t="s">
        <v>34</v>
      </c>
      <c r="B33" s="82" t="s">
        <v>36</v>
      </c>
      <c r="C33" s="2">
        <v>350</v>
      </c>
      <c r="D33" s="5">
        <f>'BSX-II 351D LUMEN CHART 70  '!D21*D$106</f>
        <v>4423.9680841277104</v>
      </c>
      <c r="E33" s="5">
        <f>'BSX-II 351D LUMEN CHART 70  '!E21*E$106</f>
        <v>4516.8535494191165</v>
      </c>
      <c r="F33" s="5">
        <f>'BSX-II 351D LUMEN CHART 70  '!F21*F$106</f>
        <v>3823.3050325837903</v>
      </c>
      <c r="G33" s="5">
        <f>'BSX-II 351D LUMEN CHART 70  '!G21*G$106</f>
        <v>3802.4975890943847</v>
      </c>
      <c r="H33" s="5">
        <f>'BSX-II 351D LUMEN CHART 70  '!H21*H$106</f>
        <v>3727.4435064218624</v>
      </c>
      <c r="I33" s="5">
        <f>'BSX-II 351D LUMEN CHART 70  '!I21*I$106</f>
        <v>4336.1770574276616</v>
      </c>
      <c r="J33" s="5">
        <f>'BSX-II 351D LUMEN CHART 70  '!J21*J$106</f>
        <v>3677.3645672922312</v>
      </c>
      <c r="K33" s="5">
        <f>'BSX-II 351D LUMEN CHART 70  '!K21*K$106</f>
        <v>4528.5942367226153</v>
      </c>
      <c r="L33" s="5">
        <f>'BSX-II 351D LUMEN CHART 70  '!L21*L$106</f>
        <v>4411.2380812295787</v>
      </c>
      <c r="M33" s="5">
        <f>'BSX-II 351D LUMEN CHART 70  '!M21*M$106</f>
        <v>4357.2169297570508</v>
      </c>
      <c r="N33" s="5">
        <f>'BSX-II 351D LUMEN CHART 70  '!N21*N$106</f>
        <v>4385.1701654113122</v>
      </c>
      <c r="O33" s="5">
        <f>'BSX-II 351D LUMEN CHART 70  '!O21*O$106</f>
        <v>3931.1951338943945</v>
      </c>
      <c r="P33" s="5">
        <f>'BSX-II 351D LUMEN CHART 70  '!P21*P$106</f>
        <v>3547.4709682765265</v>
      </c>
      <c r="Q33" s="5">
        <f>'BSX-II 351D LUMEN CHART 70  '!Q21*Q$106</f>
        <v>5176.1242059788437</v>
      </c>
      <c r="R33" s="5">
        <f>'BSX-II 351D LUMEN CHART 70  '!R21*R$106</f>
        <v>5133.4861299811519</v>
      </c>
      <c r="S33" s="5">
        <f>'BSX-II 351D LUMEN CHART 70  '!S21*S$106</f>
        <v>4653.6112978233514</v>
      </c>
      <c r="T33" s="14">
        <f>'FUTURE LED TOOL'!E3</f>
        <v>32.864864864864863</v>
      </c>
      <c r="W33" s="5">
        <f>D33/$T33</f>
        <v>134.61087098085963</v>
      </c>
      <c r="X33" s="5">
        <f t="shared" ref="X33:X47" si="24">E33/$T33</f>
        <v>137.43715569778561</v>
      </c>
      <c r="Y33" s="5">
        <f t="shared" ref="Y33:Y47" si="25">F33/$T33</f>
        <v>116.33411694539494</v>
      </c>
      <c r="Z33" s="5">
        <f t="shared" ref="Z33:Z47" si="26">G33/$T33</f>
        <v>115.70099572079954</v>
      </c>
      <c r="AA33" s="5">
        <f t="shared" ref="AA33:AA47" si="27">H33/$T33</f>
        <v>113.41727774474417</v>
      </c>
      <c r="AB33" s="5">
        <f t="shared" ref="AB33:AB47" si="28">I33/$T33</f>
        <v>131.939597964493</v>
      </c>
      <c r="AC33" s="5">
        <f t="shared" ref="AC33:AC47" si="29">J33/$T33</f>
        <v>111.89349423504322</v>
      </c>
      <c r="AD33" s="5">
        <f t="shared" ref="AD33:AD47" si="30">K33/$T33</f>
        <v>137.79439700554011</v>
      </c>
      <c r="AE33" s="5">
        <f t="shared" ref="AE33:AE47" si="31">L33/$T33</f>
        <v>134.22352714267635</v>
      </c>
      <c r="AF33" s="5">
        <f t="shared" ref="AF33:AF47" si="32">M33/$T33</f>
        <v>132.57979144819976</v>
      </c>
      <c r="AG33" s="5">
        <f t="shared" ref="AG33:AG47" si="33">N33/$T33</f>
        <v>133.4303422041271</v>
      </c>
      <c r="AH33" s="5">
        <f t="shared" ref="AH33:AH47" si="34">O33/$T33</f>
        <v>119.61695719908931</v>
      </c>
      <c r="AI33" s="5">
        <f t="shared" ref="AI33:AI47" si="35">P33/$T33</f>
        <v>107.94113965972984</v>
      </c>
      <c r="AJ33" s="5">
        <f t="shared" ref="AJ33:AJ47" si="36">Q33/$T33</f>
        <v>157.49720034639574</v>
      </c>
      <c r="AK33" s="5">
        <f t="shared" ref="AK33:AK47" si="37">R33/$T33</f>
        <v>156.19982467870281</v>
      </c>
      <c r="AL33" s="5">
        <f t="shared" ref="AL33:AL46" si="38">S33/$T33</f>
        <v>141.59837008179605</v>
      </c>
    </row>
    <row r="34" spans="1:38" hidden="1" x14ac:dyDescent="0.25">
      <c r="A34" s="83"/>
      <c r="B34" s="83"/>
      <c r="C34" s="2">
        <v>530</v>
      </c>
      <c r="D34" s="5">
        <f>'BSX-II 351D LUMEN CHART 70  '!D22*D$106</f>
        <v>6697.1154090854516</v>
      </c>
      <c r="E34" s="5">
        <f>'BSX-II 351D LUMEN CHART 70  '!E22*E$106</f>
        <v>6837.7277889791903</v>
      </c>
      <c r="F34" s="5">
        <f>'BSX-II 351D LUMEN CHART 70  '!F22*F$106</f>
        <v>5787.8164038336445</v>
      </c>
      <c r="G34" s="5">
        <f>'BSX-II 351D LUMEN CHART 70  '!G22*G$106</f>
        <v>5756.3175666434445</v>
      </c>
      <c r="H34" s="5">
        <f>'BSX-II 351D LUMEN CHART 70  '!H22*H$106</f>
        <v>5642.6987872981981</v>
      </c>
      <c r="I34" s="5">
        <f>'BSX-II 351D LUMEN CHART 70  '!I22*I$106</f>
        <v>6564.2151199080154</v>
      </c>
      <c r="J34" s="5">
        <f>'BSX-II 351D LUMEN CHART 70  '!J22*J$106</f>
        <v>5566.8880154892877</v>
      </c>
      <c r="K34" s="5">
        <f>'BSX-II 351D LUMEN CHART 70  '!K22*K$106</f>
        <v>6855.5011400428248</v>
      </c>
      <c r="L34" s="5">
        <f>'BSX-II 351D LUMEN CHART 70  '!L22*L$106</f>
        <v>6677.8444069114839</v>
      </c>
      <c r="M34" s="5">
        <f>'BSX-II 351D LUMEN CHART 70  '!M22*M$106</f>
        <v>6596.06581378799</v>
      </c>
      <c r="N34" s="5">
        <f>'BSX-II 351D LUMEN CHART 70  '!N22*N$106</f>
        <v>6638.3821329100956</v>
      </c>
      <c r="O34" s="5">
        <f>'BSX-II 351D LUMEN CHART 70  '!O22*O$106</f>
        <v>5951.1431833751594</v>
      </c>
      <c r="P34" s="5">
        <f>'BSX-II 351D LUMEN CHART 70  '!P22*P$106</f>
        <v>5370.2517814642924</v>
      </c>
      <c r="Q34" s="5">
        <f>'BSX-II 351D LUMEN CHART 70  '!Q22*Q$106</f>
        <v>7835.7484773844517</v>
      </c>
      <c r="R34" s="5">
        <f>'BSX-II 351D LUMEN CHART 70  '!R22*R$106</f>
        <v>7771.2018734425274</v>
      </c>
      <c r="S34" s="5">
        <f>'BSX-II 351D LUMEN CHART 70  '!S22*S$106</f>
        <v>7044.7551469377277</v>
      </c>
      <c r="T34" s="14">
        <f>'FUTURE LED TOOL'!E4</f>
        <v>50.688288288288284</v>
      </c>
      <c r="W34" s="5">
        <f t="shared" ref="W34:W46" si="39">D34/$T34</f>
        <v>132.12352666153939</v>
      </c>
      <c r="X34" s="5">
        <f t="shared" si="24"/>
        <v>134.8975871919327</v>
      </c>
      <c r="Y34" s="5">
        <f t="shared" si="25"/>
        <v>114.18449111786126</v>
      </c>
      <c r="Z34" s="5">
        <f t="shared" si="26"/>
        <v>113.56306872910251</v>
      </c>
      <c r="AA34" s="5">
        <f t="shared" si="27"/>
        <v>111.32154937261838</v>
      </c>
      <c r="AB34" s="5">
        <f t="shared" si="28"/>
        <v>129.50161352015317</v>
      </c>
      <c r="AC34" s="5">
        <f t="shared" si="29"/>
        <v>109.82592238719447</v>
      </c>
      <c r="AD34" s="5">
        <f t="shared" si="30"/>
        <v>135.24822738247434</v>
      </c>
      <c r="AE34" s="5">
        <f t="shared" si="31"/>
        <v>131.74334017616499</v>
      </c>
      <c r="AF34" s="5">
        <f t="shared" si="32"/>
        <v>130.12997748657526</v>
      </c>
      <c r="AG34" s="5">
        <f t="shared" si="33"/>
        <v>130.96481173628266</v>
      </c>
      <c r="AH34" s="5">
        <f t="shared" si="34"/>
        <v>117.40667093605907</v>
      </c>
      <c r="AI34" s="5">
        <f t="shared" si="35"/>
        <v>105.94659955611696</v>
      </c>
      <c r="AJ34" s="5">
        <f t="shared" si="36"/>
        <v>154.58696164326642</v>
      </c>
      <c r="AK34" s="5">
        <f t="shared" si="37"/>
        <v>153.31355892793272</v>
      </c>
      <c r="AL34" s="5">
        <f t="shared" si="38"/>
        <v>138.98191051295461</v>
      </c>
    </row>
    <row r="35" spans="1:38" hidden="1" x14ac:dyDescent="0.25">
      <c r="A35" s="83"/>
      <c r="B35" s="83"/>
      <c r="C35" s="2">
        <v>700</v>
      </c>
      <c r="D35" s="5">
        <f>'BSX-II 351D LUMEN CHART 70  '!D23*D$106</f>
        <v>8677.369194983843</v>
      </c>
      <c r="E35" s="5">
        <f>'BSX-II 351D LUMEN CHART 70  '!E23*E$106</f>
        <v>8859.5589078963621</v>
      </c>
      <c r="F35" s="5">
        <f>'BSX-II 351D LUMEN CHART 70  '!F23*F$106</f>
        <v>7499.2017758443535</v>
      </c>
      <c r="G35" s="5">
        <f>'BSX-II 351D LUMEN CHART 70  '!G23*G$106</f>
        <v>7458.3891240060357</v>
      </c>
      <c r="H35" s="5">
        <f>'BSX-II 351D LUMEN CHART 70  '!H23*H$106</f>
        <v>7311.1746838121881</v>
      </c>
      <c r="I35" s="5">
        <f>'BSX-II 351D LUMEN CHART 70  '!I23*I$106</f>
        <v>8505.1719421564176</v>
      </c>
      <c r="J35" s="5">
        <f>'BSX-II 351D LUMEN CHART 70  '!J23*J$106</f>
        <v>7212.9476090554717</v>
      </c>
      <c r="K35" s="5">
        <f>'BSX-II 351D LUMEN CHART 70  '!K23*K$106</f>
        <v>8882.5876179589031</v>
      </c>
      <c r="L35" s="5">
        <f>'BSX-II 351D LUMEN CHART 70  '!L23*L$106</f>
        <v>8652.3999969924207</v>
      </c>
      <c r="M35" s="5">
        <f>'BSX-II 351D LUMEN CHART 70  '!M23*M$106</f>
        <v>8546.4404903343384</v>
      </c>
      <c r="N35" s="5">
        <f>'BSX-II 351D LUMEN CHART 70  '!N23*N$106</f>
        <v>8601.2692190579219</v>
      </c>
      <c r="O35" s="5">
        <f>'BSX-II 351D LUMEN CHART 70  '!O23*O$106</f>
        <v>7710.8222540560346</v>
      </c>
      <c r="P35" s="5">
        <f>'BSX-II 351D LUMEN CHART 70  '!P23*P$106</f>
        <v>6958.1684846833077</v>
      </c>
      <c r="Q35" s="5">
        <f>'BSX-II 351D LUMEN CHART 70  '!Q23*Q$106</f>
        <v>10152.681909147877</v>
      </c>
      <c r="R35" s="5">
        <f>'BSX-II 351D LUMEN CHART 70  '!R23*R$106</f>
        <v>10069.049676690509</v>
      </c>
      <c r="S35" s="5">
        <f>'BSX-II 351D LUMEN CHART 70  '!S23*S$106</f>
        <v>9127.8016823946455</v>
      </c>
      <c r="T35" s="14">
        <f>'FUTURE LED TOOL'!E5</f>
        <v>67.942342342342343</v>
      </c>
      <c r="W35" s="5">
        <f t="shared" si="39"/>
        <v>127.7166623320259</v>
      </c>
      <c r="X35" s="5">
        <f t="shared" si="24"/>
        <v>130.39819650690785</v>
      </c>
      <c r="Y35" s="5">
        <f t="shared" si="25"/>
        <v>110.37596758230657</v>
      </c>
      <c r="Z35" s="5">
        <f t="shared" si="26"/>
        <v>109.77527219219661</v>
      </c>
      <c r="AA35" s="5">
        <f t="shared" si="27"/>
        <v>107.60851674752743</v>
      </c>
      <c r="AB35" s="5">
        <f t="shared" si="28"/>
        <v>125.18220080345846</v>
      </c>
      <c r="AC35" s="5">
        <f t="shared" si="29"/>
        <v>106.16277508819844</v>
      </c>
      <c r="AD35" s="5">
        <f t="shared" si="30"/>
        <v>130.73714140148488</v>
      </c>
      <c r="AE35" s="5">
        <f t="shared" si="31"/>
        <v>127.34915663336145</v>
      </c>
      <c r="AF35" s="5">
        <f t="shared" si="32"/>
        <v>125.78960624099814</v>
      </c>
      <c r="AG35" s="5">
        <f t="shared" si="33"/>
        <v>126.59659532664546</v>
      </c>
      <c r="AH35" s="5">
        <f t="shared" si="34"/>
        <v>113.49067441925054</v>
      </c>
      <c r="AI35" s="5">
        <f t="shared" si="35"/>
        <v>102.41284366710607</v>
      </c>
      <c r="AJ35" s="5">
        <f t="shared" si="36"/>
        <v>149.43084914546176</v>
      </c>
      <c r="AK35" s="5">
        <f t="shared" si="37"/>
        <v>148.1999196606352</v>
      </c>
      <c r="AL35" s="5">
        <f t="shared" si="38"/>
        <v>134.34629080643438</v>
      </c>
    </row>
    <row r="36" spans="1:38" hidden="1" x14ac:dyDescent="0.25">
      <c r="A36" s="83"/>
      <c r="B36" s="83"/>
      <c r="C36" s="2">
        <v>1050</v>
      </c>
      <c r="D36" s="5">
        <f>'BSX-II 351D LUMEN CHART 70  '!D24*D$106</f>
        <v>12281.069933357718</v>
      </c>
      <c r="E36" s="5">
        <f>'BSX-II 351D LUMEN CHART 70  '!E24*E$106</f>
        <v>12538.922809631609</v>
      </c>
      <c r="F36" s="5">
        <f>'BSX-II 351D LUMEN CHART 70  '!F24*F$106</f>
        <v>10613.611036250995</v>
      </c>
      <c r="G36" s="5">
        <f>'BSX-II 351D LUMEN CHART 70  '!G24*G$106</f>
        <v>10555.848940374988</v>
      </c>
      <c r="H36" s="5">
        <f>'BSX-II 351D LUMEN CHART 70  '!H24*H$106</f>
        <v>10347.496524499231</v>
      </c>
      <c r="I36" s="5">
        <f>'BSX-II 351D LUMEN CHART 70  '!I24*I$106</f>
        <v>12037.359373534104</v>
      </c>
      <c r="J36" s="5">
        <f>'BSX-II 351D LUMEN CHART 70  '!J24*J$106</f>
        <v>10208.475866586725</v>
      </c>
      <c r="K36" s="5">
        <f>'BSX-II 351D LUMEN CHART 70  '!K24*K$106</f>
        <v>12571.515314617636</v>
      </c>
      <c r="L36" s="5">
        <f>'BSX-II 351D LUMEN CHART 70  '!L24*L$106</f>
        <v>12245.731058196137</v>
      </c>
      <c r="M36" s="5">
        <f>'BSX-II 351D LUMEN CHART 70  '!M24*M$106</f>
        <v>12095.766698938007</v>
      </c>
      <c r="N36" s="5">
        <f>'BSX-II 351D LUMEN CHART 70  '!N24*N$106</f>
        <v>12173.365731165501</v>
      </c>
      <c r="O36" s="5">
        <f>'BSX-II 351D LUMEN CHART 70  '!O24*O$106</f>
        <v>10913.117238401599</v>
      </c>
      <c r="P36" s="5">
        <f>'BSX-II 351D LUMEN CHART 70  '!P24*P$106</f>
        <v>9847.887285685616</v>
      </c>
      <c r="Q36" s="5">
        <f>'BSX-II 351D LUMEN CHART 70  '!Q24*Q$106</f>
        <v>14369.078200505568</v>
      </c>
      <c r="R36" s="5">
        <f>'BSX-II 351D LUMEN CHART 70  '!R24*R$106</f>
        <v>14250.713604922208</v>
      </c>
      <c r="S36" s="5">
        <f>'BSX-II 351D LUMEN CHART 70  '!S24*S$106</f>
        <v>12918.566477972436</v>
      </c>
      <c r="T36" s="14">
        <f>'FUTURE LED TOOL'!E6</f>
        <v>104.7927927927928</v>
      </c>
      <c r="W36" s="5">
        <f t="shared" si="39"/>
        <v>117.19384135167698</v>
      </c>
      <c r="X36" s="5">
        <f t="shared" si="24"/>
        <v>119.65443877829338</v>
      </c>
      <c r="Y36" s="5">
        <f t="shared" si="25"/>
        <v>101.2818797303869</v>
      </c>
      <c r="Z36" s="5">
        <f t="shared" si="26"/>
        <v>100.73067678659075</v>
      </c>
      <c r="AA36" s="5">
        <f t="shared" si="27"/>
        <v>98.742444482411841</v>
      </c>
      <c r="AB36" s="5">
        <f t="shared" si="28"/>
        <v>114.8681989737178</v>
      </c>
      <c r="AC36" s="5">
        <f t="shared" si="29"/>
        <v>97.415820253707565</v>
      </c>
      <c r="AD36" s="5">
        <f t="shared" si="30"/>
        <v>119.96545735235192</v>
      </c>
      <c r="AE36" s="5">
        <f t="shared" si="31"/>
        <v>116.85661515300647</v>
      </c>
      <c r="AF36" s="5">
        <f t="shared" si="32"/>
        <v>115.42555911125505</v>
      </c>
      <c r="AG36" s="5">
        <f t="shared" si="33"/>
        <v>116.16605881700228</v>
      </c>
      <c r="AH36" s="5">
        <f t="shared" si="34"/>
        <v>104.13995989189971</v>
      </c>
      <c r="AI36" s="5">
        <f t="shared" si="35"/>
        <v>93.974852880940801</v>
      </c>
      <c r="AJ36" s="5">
        <f t="shared" si="36"/>
        <v>137.11895462999638</v>
      </c>
      <c r="AK36" s="5">
        <f t="shared" si="37"/>
        <v>135.98944378837388</v>
      </c>
      <c r="AL36" s="5">
        <f t="shared" si="38"/>
        <v>123.27724200953752</v>
      </c>
    </row>
    <row r="37" spans="1:38" hidden="1" x14ac:dyDescent="0.25">
      <c r="A37" s="83"/>
      <c r="B37" s="83"/>
      <c r="C37" s="2">
        <v>1200</v>
      </c>
      <c r="D37" s="5">
        <f>'BSX-II 351D LUMEN CHART 70  '!D25*D$106</f>
        <v>13396.31377014419</v>
      </c>
      <c r="E37" s="5">
        <f>'BSX-II 351D LUMEN CHART 70  '!E25*E$106</f>
        <v>13677.582263511913</v>
      </c>
      <c r="F37" s="5">
        <f>'BSX-II 351D LUMEN CHART 70  '!F25*F$106</f>
        <v>11577.432947408499</v>
      </c>
      <c r="G37" s="5">
        <f>'BSX-II 351D LUMEN CHART 70  '!G25*G$106</f>
        <v>11514.425476188557</v>
      </c>
      <c r="H37" s="5">
        <f>'BSX-II 351D LUMEN CHART 70  '!H25*H$106</f>
        <v>11287.152579528474</v>
      </c>
      <c r="I37" s="5">
        <f>'BSX-II 351D LUMEN CHART 70  '!I25*I$106</f>
        <v>13130.471856840957</v>
      </c>
      <c r="J37" s="5">
        <f>'BSX-II 351D LUMEN CHART 70  '!J25*J$106</f>
        <v>11135.507457073038</v>
      </c>
      <c r="K37" s="5">
        <f>'BSX-II 351D LUMEN CHART 70  '!K25*K$106</f>
        <v>13713.13449354701</v>
      </c>
      <c r="L37" s="5">
        <f>'BSX-II 351D LUMEN CHART 70  '!L25*L$106</f>
        <v>13357.765772085599</v>
      </c>
      <c r="M37" s="5">
        <f>'BSX-II 351D LUMEN CHART 70  '!M25*M$106</f>
        <v>13194.183150875717</v>
      </c>
      <c r="N37" s="5">
        <f>'BSX-II 351D LUMEN CHART 70  '!N25*N$106</f>
        <v>13278.828950437155</v>
      </c>
      <c r="O37" s="5">
        <f>'BSX-II 351D LUMEN CHART 70  '!O25*O$106</f>
        <v>11904.137304755703</v>
      </c>
      <c r="P37" s="5">
        <f>'BSX-II 351D LUMEN CHART 70  '!P25*P$106</f>
        <v>10742.173830777048</v>
      </c>
      <c r="Q37" s="5">
        <f>'BSX-II 351D LUMEN CHART 70  '!Q25*Q$106</f>
        <v>15673.934046972952</v>
      </c>
      <c r="R37" s="5">
        <f>'BSX-II 351D LUMEN CHART 70  '!R25*R$106</f>
        <v>15544.820763658443</v>
      </c>
      <c r="S37" s="5">
        <f>'BSX-II 351D LUMEN CHART 70  '!S25*S$106</f>
        <v>14091.701369545843</v>
      </c>
      <c r="T37" s="14">
        <f>'FUTURE LED TOOL'!E7</f>
        <v>120.73513513513514</v>
      </c>
      <c r="W37" s="5">
        <f t="shared" si="39"/>
        <v>110.95621630894857</v>
      </c>
      <c r="X37" s="5">
        <f t="shared" si="24"/>
        <v>113.28584879789148</v>
      </c>
      <c r="Y37" s="5">
        <f t="shared" si="25"/>
        <v>95.891166514620892</v>
      </c>
      <c r="Z37" s="5">
        <f t="shared" si="26"/>
        <v>95.369301266783793</v>
      </c>
      <c r="AA37" s="5">
        <f t="shared" si="27"/>
        <v>93.48689233581517</v>
      </c>
      <c r="AB37" s="5">
        <f t="shared" si="28"/>
        <v>108.75435590596244</v>
      </c>
      <c r="AC37" s="5">
        <f t="shared" si="29"/>
        <v>92.230877487397564</v>
      </c>
      <c r="AD37" s="5">
        <f t="shared" si="30"/>
        <v>113.58031345389492</v>
      </c>
      <c r="AE37" s="5">
        <f t="shared" si="31"/>
        <v>110.63693892531499</v>
      </c>
      <c r="AF37" s="5">
        <f t="shared" si="32"/>
        <v>109.28205063180549</v>
      </c>
      <c r="AG37" s="5">
        <f t="shared" si="33"/>
        <v>109.98313734916161</v>
      </c>
      <c r="AH37" s="5">
        <f t="shared" si="34"/>
        <v>98.597125778107312</v>
      </c>
      <c r="AI37" s="5">
        <f t="shared" si="35"/>
        <v>88.973055099111477</v>
      </c>
      <c r="AJ37" s="5">
        <f t="shared" si="36"/>
        <v>129.82081835109224</v>
      </c>
      <c r="AK37" s="5">
        <f t="shared" si="37"/>
        <v>128.75142555859651</v>
      </c>
      <c r="AL37" s="5">
        <f t="shared" si="38"/>
        <v>116.71582885771763</v>
      </c>
    </row>
    <row r="38" spans="1:38" hidden="1" x14ac:dyDescent="0.25">
      <c r="A38" s="82" t="s">
        <v>33</v>
      </c>
      <c r="B38" s="82" t="s">
        <v>37</v>
      </c>
      <c r="C38" s="2">
        <v>350</v>
      </c>
      <c r="D38" s="5">
        <f>'BSX-II 351D LUMEN CHART 70  '!D26*D$106</f>
        <v>6537.8838681690331</v>
      </c>
      <c r="E38" s="5">
        <f>'BSX-II 351D LUMEN CHART 70  '!E26*E$106</f>
        <v>6675.1530286982015</v>
      </c>
      <c r="F38" s="5">
        <f>'BSX-II 351D LUMEN CHART 70  '!F26*F$106</f>
        <v>5650.2044816509224</v>
      </c>
      <c r="G38" s="5">
        <f>'BSX-II 351D LUMEN CHART 70  '!G26*G$106</f>
        <v>5619.4545651641156</v>
      </c>
      <c r="H38" s="5">
        <f>'BSX-II 351D LUMEN CHART 70  '!H26*H$106</f>
        <v>5508.5372016086649</v>
      </c>
      <c r="I38" s="5">
        <f>'BSX-II 351D LUMEN CHART 70  '!I26*I$106</f>
        <v>6408.143434622164</v>
      </c>
      <c r="J38" s="5">
        <f>'BSX-II 351D LUMEN CHART 70  '!J26*J$106</f>
        <v>5434.528917180638</v>
      </c>
      <c r="K38" s="5">
        <f>'BSX-II 351D LUMEN CHART 70  '!K26*K$106</f>
        <v>6692.5037981122396</v>
      </c>
      <c r="L38" s="5">
        <f>'BSX-II 351D LUMEN CHART 70  '!L26*L$106</f>
        <v>6519.0710560043035</v>
      </c>
      <c r="M38" s="5">
        <f>'BSX-II 351D LUMEN CHART 70  '!M26*M$106</f>
        <v>6439.2368420054945</v>
      </c>
      <c r="N38" s="5">
        <f>'BSX-II 351D LUMEN CHART 70  '!N26*N$106</f>
        <v>6480.5470424797732</v>
      </c>
      <c r="O38" s="5">
        <f>'BSX-II 351D LUMEN CHART 70  '!O26*O$106</f>
        <v>5809.6479811247218</v>
      </c>
      <c r="P38" s="5">
        <f>'BSX-II 351D LUMEN CHART 70  '!P26*P$106</f>
        <v>5242.5679334135857</v>
      </c>
      <c r="Q38" s="5">
        <f>'BSX-II 351D LUMEN CHART 70  '!Q26*Q$106</f>
        <v>7649.4446393776025</v>
      </c>
      <c r="R38" s="5">
        <f>'BSX-II 351D LUMEN CHART 70  '!R26*R$106</f>
        <v>7586.4327044056445</v>
      </c>
      <c r="S38" s="5">
        <f>'BSX-II 351D LUMEN CHART 70  '!S26*S$106</f>
        <v>6877.2580756010175</v>
      </c>
      <c r="T38" s="14">
        <f>'FUTURE LED TOOL'!E8</f>
        <v>49.297297297297298</v>
      </c>
      <c r="W38" s="5">
        <f t="shared" si="39"/>
        <v>132.62154776439377</v>
      </c>
      <c r="X38" s="5">
        <f t="shared" si="24"/>
        <v>135.40606472688236</v>
      </c>
      <c r="Y38" s="5">
        <f t="shared" si="25"/>
        <v>114.61489354226103</v>
      </c>
      <c r="Z38" s="5">
        <f t="shared" si="26"/>
        <v>113.99112878896506</v>
      </c>
      <c r="AA38" s="5">
        <f t="shared" si="27"/>
        <v>111.74116033964945</v>
      </c>
      <c r="AB38" s="5">
        <f t="shared" si="28"/>
        <v>129.98975168915572</v>
      </c>
      <c r="AC38" s="5">
        <f t="shared" si="29"/>
        <v>110.23989579807215</v>
      </c>
      <c r="AD38" s="5">
        <f t="shared" si="30"/>
        <v>135.75802660644345</v>
      </c>
      <c r="AE38" s="5">
        <f t="shared" si="31"/>
        <v>132.23992821938555</v>
      </c>
      <c r="AF38" s="5">
        <f t="shared" si="32"/>
        <v>130.62048418541846</v>
      </c>
      <c r="AG38" s="5">
        <f t="shared" si="33"/>
        <v>131.45846522574101</v>
      </c>
      <c r="AH38" s="5">
        <f t="shared" si="34"/>
        <v>117.84921891535893</v>
      </c>
      <c r="AI38" s="5">
        <f t="shared" si="35"/>
        <v>106.34595040367471</v>
      </c>
      <c r="AJ38" s="5">
        <f t="shared" si="36"/>
        <v>155.1696555136904</v>
      </c>
      <c r="AK38" s="5">
        <f t="shared" si="37"/>
        <v>153.8914528854215</v>
      </c>
      <c r="AL38" s="5">
        <f t="shared" si="38"/>
        <v>139.50578333181889</v>
      </c>
    </row>
    <row r="39" spans="1:38" hidden="1" x14ac:dyDescent="0.25">
      <c r="A39" s="83"/>
      <c r="B39" s="83"/>
      <c r="C39" s="2">
        <v>530</v>
      </c>
      <c r="D39" s="5">
        <f>'BSX-II 351D LUMEN CHART 70  '!D27*D$106</f>
        <v>9897.2148902740701</v>
      </c>
      <c r="E39" s="5">
        <f>'BSX-II 351D LUMEN CHART 70  '!E27*E$106</f>
        <v>10105.016436915061</v>
      </c>
      <c r="F39" s="5">
        <f>'BSX-II 351D LUMEN CHART 70  '!F27*F$106</f>
        <v>8553.423256897011</v>
      </c>
      <c r="G39" s="5">
        <f>'BSX-II 351D LUMEN CHART 70  '!G27*G$106</f>
        <v>8506.8732511972121</v>
      </c>
      <c r="H39" s="5">
        <f>'BSX-II 351D LUMEN CHART 70  '!H27*H$106</f>
        <v>8338.9637250712294</v>
      </c>
      <c r="I39" s="5">
        <f>'BSX-II 351D LUMEN CHART 70  '!I27*I$106</f>
        <v>9700.810522031552</v>
      </c>
      <c r="J39" s="5">
        <f>'BSX-II 351D LUMEN CHART 70  '!J27*J$106</f>
        <v>8226.9281017083067</v>
      </c>
      <c r="K39" s="5">
        <f>'BSX-II 351D LUMEN CHART 70  '!K27*K$106</f>
        <v>10131.282472969695</v>
      </c>
      <c r="L39" s="5">
        <f>'BSX-II 351D LUMEN CHART 70  '!L27*L$106</f>
        <v>9868.7355767164827</v>
      </c>
      <c r="M39" s="5">
        <f>'BSX-II 351D LUMEN CHART 70  '!M27*M$106</f>
        <v>9747.880512987178</v>
      </c>
      <c r="N39" s="5">
        <f>'BSX-II 351D LUMEN CHART 70  '!N27*N$106</f>
        <v>9810.4169451873349</v>
      </c>
      <c r="O39" s="5">
        <f>'BSX-II 351D LUMEN CHART 70  '!O27*O$106</f>
        <v>8794.792881835212</v>
      </c>
      <c r="P39" s="5">
        <f>'BSX-II 351D LUMEN CHART 70  '!P27*P$106</f>
        <v>7936.3326819669346</v>
      </c>
      <c r="Q39" s="5">
        <f>'BSX-II 351D LUMEN CHART 70  '!Q27*Q$106</f>
        <v>11579.923858203623</v>
      </c>
      <c r="R39" s="5">
        <f>'BSX-II 351D LUMEN CHART 70  '!R27*R$106</f>
        <v>11484.534788338713</v>
      </c>
      <c r="S39" s="5">
        <f>'BSX-II 351D LUMEN CHART 70  '!S27*S$106</f>
        <v>10410.968197444919</v>
      </c>
      <c r="T39" s="14">
        <f>'FUTURE LED TOOL'!E9</f>
        <v>76.032432432432429</v>
      </c>
      <c r="W39" s="5">
        <f t="shared" si="39"/>
        <v>130.17096222811767</v>
      </c>
      <c r="X39" s="5">
        <f t="shared" si="24"/>
        <v>132.9040267900815</v>
      </c>
      <c r="Y39" s="5">
        <f t="shared" si="25"/>
        <v>112.49703558409975</v>
      </c>
      <c r="Z39" s="5">
        <f t="shared" si="26"/>
        <v>111.88479677744094</v>
      </c>
      <c r="AA39" s="5">
        <f t="shared" si="27"/>
        <v>109.67640332277674</v>
      </c>
      <c r="AB39" s="5">
        <f t="shared" si="28"/>
        <v>127.58779657157949</v>
      </c>
      <c r="AC39" s="5">
        <f t="shared" si="29"/>
        <v>108.20287919920636</v>
      </c>
      <c r="AD39" s="5">
        <f t="shared" si="30"/>
        <v>133.24948510588609</v>
      </c>
      <c r="AE39" s="5">
        <f t="shared" si="31"/>
        <v>129.79639426223159</v>
      </c>
      <c r="AF39" s="5">
        <f t="shared" si="32"/>
        <v>128.20687437101009</v>
      </c>
      <c r="AG39" s="5">
        <f t="shared" si="33"/>
        <v>129.0293711687514</v>
      </c>
      <c r="AH39" s="5">
        <f t="shared" si="34"/>
        <v>115.67159698133899</v>
      </c>
      <c r="AI39" s="5">
        <f t="shared" si="35"/>
        <v>104.38088626218421</v>
      </c>
      <c r="AJ39" s="5">
        <f t="shared" si="36"/>
        <v>152.30242526430189</v>
      </c>
      <c r="AK39" s="5">
        <f t="shared" si="37"/>
        <v>151.04784130830811</v>
      </c>
      <c r="AL39" s="5">
        <f t="shared" si="38"/>
        <v>136.92799065315728</v>
      </c>
    </row>
    <row r="40" spans="1:38" hidden="1" x14ac:dyDescent="0.25">
      <c r="A40" s="83"/>
      <c r="B40" s="83"/>
      <c r="C40" s="2">
        <v>700</v>
      </c>
      <c r="D40" s="5">
        <f>'BSX-II 351D LUMEN CHART 70  '!D28*D$106</f>
        <v>12823.698317710114</v>
      </c>
      <c r="E40" s="5">
        <f>'BSX-II 351D LUMEN CHART 70  '!E28*E$106</f>
        <v>13092.944198861618</v>
      </c>
      <c r="F40" s="5">
        <f>'BSX-II 351D LUMEN CHART 70  '!F28*F$106</f>
        <v>11082.564200755205</v>
      </c>
      <c r="G40" s="5">
        <f>'BSX-II 351D LUMEN CHART 70  '!G28*G$106</f>
        <v>11022.249936954735</v>
      </c>
      <c r="H40" s="5">
        <f>'BSX-II 351D LUMEN CHART 70  '!H28*H$106</f>
        <v>10804.691650953971</v>
      </c>
      <c r="I40" s="5">
        <f>'BSX-II 351D LUMEN CHART 70  '!I28*I$106</f>
        <v>12569.21961895037</v>
      </c>
      <c r="J40" s="5">
        <f>'BSX-II 351D LUMEN CHART 70  '!J28*J$106</f>
        <v>10659.528486288877</v>
      </c>
      <c r="K40" s="5">
        <f>'BSX-II 351D LUMEN CHART 70  '!K28*K$106</f>
        <v>13126.976775308725</v>
      </c>
      <c r="L40" s="5">
        <f>'BSX-II 351D LUMEN CHART 70  '!L28*L$106</f>
        <v>12786.798025111953</v>
      </c>
      <c r="M40" s="5">
        <f>'BSX-II 351D LUMEN CHART 70  '!M28*M$106</f>
        <v>12630.207621183752</v>
      </c>
      <c r="N40" s="5">
        <f>'BSX-II 351D LUMEN CHART 70  '!N28*N$106</f>
        <v>12711.235299100377</v>
      </c>
      <c r="O40" s="5">
        <f>'BSX-II 351D LUMEN CHART 70  '!O28*O$106</f>
        <v>11395.303823728131</v>
      </c>
      <c r="P40" s="5">
        <f>'BSX-II 351D LUMEN CHART 70  '!P28*P$106</f>
        <v>10283.007612832474</v>
      </c>
      <c r="Q40" s="5">
        <f>'BSX-II 351D LUMEN CHART 70  '!Q28*Q$106</f>
        <v>15003.963412533811</v>
      </c>
      <c r="R40" s="5">
        <f>'BSX-II 351D LUMEN CHART 70  '!R28*R$106</f>
        <v>14880.368980330803</v>
      </c>
      <c r="S40" s="5">
        <f>'BSX-II 351D LUMEN CHART 70  '!S28*S$106</f>
        <v>13489.362092208841</v>
      </c>
      <c r="T40" s="14">
        <f>'FUTURE LED TOOL'!E10</f>
        <v>101.91351351351351</v>
      </c>
      <c r="W40" s="5">
        <f t="shared" si="39"/>
        <v>125.82922397243934</v>
      </c>
      <c r="X40" s="5">
        <f t="shared" si="24"/>
        <v>128.471129563456</v>
      </c>
      <c r="Y40" s="5">
        <f t="shared" si="25"/>
        <v>108.74479564759271</v>
      </c>
      <c r="Z40" s="5">
        <f t="shared" si="26"/>
        <v>108.15297752925777</v>
      </c>
      <c r="AA40" s="5">
        <f t="shared" si="27"/>
        <v>106.01824310101225</v>
      </c>
      <c r="AB40" s="5">
        <f t="shared" si="28"/>
        <v>123.33221754035317</v>
      </c>
      <c r="AC40" s="5">
        <f t="shared" si="29"/>
        <v>104.59386708196894</v>
      </c>
      <c r="AD40" s="5">
        <f t="shared" si="30"/>
        <v>128.80506542018216</v>
      </c>
      <c r="AE40" s="5">
        <f t="shared" si="31"/>
        <v>125.46714939247435</v>
      </c>
      <c r="AF40" s="5">
        <f t="shared" si="32"/>
        <v>123.93064654285533</v>
      </c>
      <c r="AG40" s="5">
        <f t="shared" si="33"/>
        <v>124.72570968142409</v>
      </c>
      <c r="AH40" s="5">
        <f t="shared" si="34"/>
        <v>111.81347233423699</v>
      </c>
      <c r="AI40" s="5">
        <f t="shared" si="35"/>
        <v>100.89935336660697</v>
      </c>
      <c r="AJ40" s="5">
        <f t="shared" si="36"/>
        <v>147.22251147336135</v>
      </c>
      <c r="AK40" s="5">
        <f t="shared" si="37"/>
        <v>146.00977306466524</v>
      </c>
      <c r="AL40" s="5">
        <f t="shared" si="38"/>
        <v>132.36087764180735</v>
      </c>
    </row>
    <row r="41" spans="1:38" hidden="1" x14ac:dyDescent="0.25">
      <c r="A41" s="83"/>
      <c r="B41" s="83"/>
      <c r="C41" s="2">
        <v>1050</v>
      </c>
      <c r="D41" s="5">
        <f>'BSX-II 351D LUMEN CHART 70  '!D29*D$106</f>
        <v>18149.364433533581</v>
      </c>
      <c r="E41" s="5">
        <f>'BSX-II 351D LUMEN CHART 70  '!E29*E$106</f>
        <v>18530.427797485139</v>
      </c>
      <c r="F41" s="5">
        <f>'BSX-II 351D LUMEN CHART 70  '!F29*F$106</f>
        <v>15685.139462439894</v>
      </c>
      <c r="G41" s="5">
        <f>'BSX-II 351D LUMEN CHART 70  '!G29*G$106</f>
        <v>15599.776759174862</v>
      </c>
      <c r="H41" s="5">
        <f>'BSX-II 351D LUMEN CHART 70  '!H29*H$106</f>
        <v>15291.866784974234</v>
      </c>
      <c r="I41" s="5">
        <f>'BSX-II 351D LUMEN CHART 70  '!I29*I$106</f>
        <v>17789.201044631689</v>
      </c>
      <c r="J41" s="5">
        <f>'BSX-II 351D LUMEN CHART 70  '!J29*J$106</f>
        <v>15086.417536827672</v>
      </c>
      <c r="K41" s="5">
        <f>'BSX-II 351D LUMEN CHART 70  '!K29*K$106</f>
        <v>18578.594061011288</v>
      </c>
      <c r="L41" s="5">
        <f>'BSX-II 351D LUMEN CHART 70  '!L29*L$106</f>
        <v>18097.139494871135</v>
      </c>
      <c r="M41" s="5">
        <f>'BSX-II 351D LUMEN CHART 70  '!M29*M$106</f>
        <v>17875.517289070955</v>
      </c>
      <c r="N41" s="5">
        <f>'BSX-II 351D LUMEN CHART 70  '!N29*N$106</f>
        <v>17990.195661820941</v>
      </c>
      <c r="O41" s="5">
        <f>'BSX-II 351D LUMEN CHART 70  '!O29*O$106</f>
        <v>16127.759465618128</v>
      </c>
      <c r="P41" s="5">
        <f>'BSX-II 351D LUMEN CHART 70  '!P29*P$106</f>
        <v>14553.528008402391</v>
      </c>
      <c r="Q41" s="5">
        <f>'BSX-II 351D LUMEN CHART 70  '!Q29*Q$106</f>
        <v>21235.09093670774</v>
      </c>
      <c r="R41" s="5">
        <f>'BSX-II 351D LUMEN CHART 70  '!R29*R$106</f>
        <v>21060.1678890476</v>
      </c>
      <c r="S41" s="5">
        <f>'BSX-II 351D LUMEN CHART 70  '!S29*S$106</f>
        <v>19091.477553653844</v>
      </c>
      <c r="T41" s="14">
        <f>'FUTURE LED TOOL'!E11</f>
        <v>157.18918918918919</v>
      </c>
      <c r="W41" s="5">
        <f t="shared" si="39"/>
        <v>115.46191266175077</v>
      </c>
      <c r="X41" s="5">
        <f t="shared" si="24"/>
        <v>117.8861465795994</v>
      </c>
      <c r="Y41" s="5">
        <f t="shared" si="25"/>
        <v>99.785103182647191</v>
      </c>
      <c r="Z41" s="5">
        <f t="shared" si="26"/>
        <v>99.242046095163317</v>
      </c>
      <c r="AA41" s="5">
        <f t="shared" si="27"/>
        <v>97.283196534395913</v>
      </c>
      <c r="AB41" s="5">
        <f t="shared" si="28"/>
        <v>113.17063938297326</v>
      </c>
      <c r="AC41" s="5">
        <f t="shared" si="29"/>
        <v>95.976177589859674</v>
      </c>
      <c r="AD41" s="5">
        <f t="shared" si="30"/>
        <v>118.19256882005118</v>
      </c>
      <c r="AE41" s="5">
        <f t="shared" si="31"/>
        <v>115.12967010148418</v>
      </c>
      <c r="AF41" s="5">
        <f t="shared" si="32"/>
        <v>113.7197626711873</v>
      </c>
      <c r="AG41" s="5">
        <f t="shared" si="33"/>
        <v>114.44931903152937</v>
      </c>
      <c r="AH41" s="5">
        <f t="shared" si="34"/>
        <v>102.60094570630514</v>
      </c>
      <c r="AI41" s="5">
        <f t="shared" si="35"/>
        <v>92.586061951665826</v>
      </c>
      <c r="AJ41" s="5">
        <f t="shared" si="36"/>
        <v>135.09256613792749</v>
      </c>
      <c r="AK41" s="5">
        <f t="shared" si="37"/>
        <v>133.97974757475259</v>
      </c>
      <c r="AL41" s="5">
        <f t="shared" si="38"/>
        <v>121.45541084683497</v>
      </c>
    </row>
    <row r="42" spans="1:38" hidden="1" x14ac:dyDescent="0.25">
      <c r="A42" s="83"/>
      <c r="B42" s="83"/>
      <c r="C42" s="2">
        <v>1200</v>
      </c>
      <c r="D42" s="5">
        <f>'BSX-II 351D LUMEN CHART 70  '!D30*D$106</f>
        <v>19797.508034695853</v>
      </c>
      <c r="E42" s="5">
        <f>'BSX-II 351D LUMEN CHART 70  '!E30*E$106</f>
        <v>20213.175758884605</v>
      </c>
      <c r="F42" s="5">
        <f>'BSX-II 351D LUMEN CHART 70  '!F30*F$106</f>
        <v>17109.506818830294</v>
      </c>
      <c r="G42" s="5">
        <f>'BSX-II 351D LUMEN CHART 70  '!G30*G$106</f>
        <v>17016.392329342696</v>
      </c>
      <c r="H42" s="5">
        <f>'BSX-II 351D LUMEN CHART 70  '!H30*H$106</f>
        <v>16680.521053490356</v>
      </c>
      <c r="I42" s="5">
        <f>'BSX-II 351D LUMEN CHART 70  '!I30*I$106</f>
        <v>19404.638212080237</v>
      </c>
      <c r="J42" s="5">
        <f>'BSX-II 351D LUMEN CHART 70  '!J30*J$106</f>
        <v>16456.414961191687</v>
      </c>
      <c r="K42" s="5">
        <f>'BSX-II 351D LUMEN CHART 70  '!K30*K$106</f>
        <v>20265.716000315781</v>
      </c>
      <c r="L42" s="5">
        <f>'BSX-II 351D LUMEN CHART 70  '!L30*L$106</f>
        <v>19740.540549880196</v>
      </c>
      <c r="M42" s="5">
        <f>'BSX-II 351D LUMEN CHART 70  '!M30*M$106</f>
        <v>19498.792833806481</v>
      </c>
      <c r="N42" s="5">
        <f>'BSX-II 351D LUMEN CHART 70  '!N30*N$106</f>
        <v>19623.885148429294</v>
      </c>
      <c r="O42" s="5">
        <f>'BSX-II 351D LUMEN CHART 70  '!O30*O$106</f>
        <v>17592.321140033066</v>
      </c>
      <c r="P42" s="5">
        <f>'BSX-II 351D LUMEN CHART 70  '!P30*P$106</f>
        <v>15875.133740064601</v>
      </c>
      <c r="Q42" s="5">
        <f>'BSX-II 351D LUMEN CHART 70  '!Q30*Q$106</f>
        <v>23163.449330501902</v>
      </c>
      <c r="R42" s="5">
        <f>'BSX-II 351D LUMEN CHART 70  '!R30*R$106</f>
        <v>22972.641522647951</v>
      </c>
      <c r="S42" s="5">
        <f>'BSX-II 351D LUMEN CHART 70  '!S30*S$106</f>
        <v>20825.174437752474</v>
      </c>
      <c r="T42" s="14">
        <f>'FUTURE LED TOOL'!E12</f>
        <v>181.10270270270271</v>
      </c>
      <c r="W42" s="5">
        <f t="shared" si="39"/>
        <v>109.31646926990008</v>
      </c>
      <c r="X42" s="5">
        <f t="shared" si="24"/>
        <v>111.61167369250393</v>
      </c>
      <c r="Y42" s="5">
        <f t="shared" si="25"/>
        <v>94.474055679429441</v>
      </c>
      <c r="Z42" s="5">
        <f t="shared" si="26"/>
        <v>93.959902725895375</v>
      </c>
      <c r="AA42" s="5">
        <f t="shared" si="27"/>
        <v>92.105312646123323</v>
      </c>
      <c r="AB42" s="5">
        <f t="shared" si="28"/>
        <v>107.14714867582508</v>
      </c>
      <c r="AC42" s="5">
        <f t="shared" si="29"/>
        <v>90.867859593495169</v>
      </c>
      <c r="AD42" s="5">
        <f t="shared" si="30"/>
        <v>111.90178665408366</v>
      </c>
      <c r="AE42" s="5">
        <f t="shared" si="31"/>
        <v>109.0019102712463</v>
      </c>
      <c r="AF42" s="5">
        <f t="shared" si="32"/>
        <v>107.66704495744385</v>
      </c>
      <c r="AG42" s="5">
        <f t="shared" si="33"/>
        <v>108.35777078735133</v>
      </c>
      <c r="AH42" s="5">
        <f t="shared" si="34"/>
        <v>97.140025397150097</v>
      </c>
      <c r="AI42" s="5">
        <f t="shared" si="35"/>
        <v>87.658182363656607</v>
      </c>
      <c r="AJ42" s="5">
        <f t="shared" si="36"/>
        <v>127.90228408974605</v>
      </c>
      <c r="AK42" s="5">
        <f t="shared" si="37"/>
        <v>126.84869513162222</v>
      </c>
      <c r="AL42" s="5">
        <f t="shared" si="38"/>
        <v>114.99096439184</v>
      </c>
    </row>
    <row r="43" spans="1:38" hidden="1" x14ac:dyDescent="0.25">
      <c r="A43" s="82" t="s">
        <v>35</v>
      </c>
      <c r="B43" s="82" t="s">
        <v>38</v>
      </c>
      <c r="C43" s="2">
        <v>350</v>
      </c>
      <c r="D43" s="5">
        <f>'BSX-II 351D LUMEN CHART 70  '!D31*D$106</f>
        <v>8455.6631361652817</v>
      </c>
      <c r="E43" s="5">
        <f>'BSX-II 351D LUMEN CHART 70  '!E31*E$106</f>
        <v>8633.1979171163402</v>
      </c>
      <c r="F43" s="5">
        <f>'BSX-II 351D LUMEN CHART 70  '!F31*F$106</f>
        <v>7307.5977962685256</v>
      </c>
      <c r="G43" s="5">
        <f>'BSX-II 351D LUMEN CHART 70  '!G31*G$106</f>
        <v>7267.8279042789227</v>
      </c>
      <c r="H43" s="5">
        <f>'BSX-II 351D LUMEN CHART 70  '!H31*H$106</f>
        <v>7124.3747807472055</v>
      </c>
      <c r="I43" s="5">
        <f>'BSX-II 351D LUMEN CHART 70  '!I31*I$106</f>
        <v>8287.8655087779953</v>
      </c>
      <c r="J43" s="5">
        <f>'BSX-II 351D LUMEN CHART 70  '!J31*J$106</f>
        <v>7028.6573995536255</v>
      </c>
      <c r="K43" s="5">
        <f>'BSX-II 351D LUMEN CHART 70  '!K31*K$106</f>
        <v>8655.6382455584953</v>
      </c>
      <c r="L43" s="5">
        <f>'BSX-II 351D LUMEN CHART 70  '!L31*L$106</f>
        <v>8431.3318990988973</v>
      </c>
      <c r="M43" s="5">
        <f>'BSX-II 351D LUMEN CHART 70  '!M31*M$106</f>
        <v>8328.0796489937711</v>
      </c>
      <c r="N43" s="5">
        <f>'BSX-II 351D LUMEN CHART 70  '!N31*N$106</f>
        <v>8381.5075082738385</v>
      </c>
      <c r="O43" s="5">
        <f>'BSX-II 351D LUMEN CHART 70  '!O31*O$106</f>
        <v>7513.8113889213055</v>
      </c>
      <c r="P43" s="5">
        <f>'BSX-II 351D LUMEN CHART 70  '!P31*P$106</f>
        <v>6780.3878605482369</v>
      </c>
      <c r="Q43" s="5">
        <f>'BSX-II 351D LUMEN CHART 70  '!Q31*Q$106</f>
        <v>9893.2817335950331</v>
      </c>
      <c r="R43" s="5">
        <f>'BSX-II 351D LUMEN CHART 70  '!R31*R$106</f>
        <v>9811.7862976979668</v>
      </c>
      <c r="S43" s="5">
        <f>'BSX-II 351D LUMEN CHART 70  '!S31*S$106</f>
        <v>8894.5871111106444</v>
      </c>
      <c r="T43" s="14">
        <f>'FUTURE LED TOOL'!E13</f>
        <v>65.729729729729726</v>
      </c>
      <c r="W43" s="5">
        <f t="shared" si="39"/>
        <v>128.64290133146193</v>
      </c>
      <c r="X43" s="5">
        <f t="shared" si="24"/>
        <v>131.34388278507592</v>
      </c>
      <c r="Y43" s="5">
        <f t="shared" si="25"/>
        <v>111.1764467359932</v>
      </c>
      <c r="Z43" s="5">
        <f t="shared" si="26"/>
        <v>110.57139492529612</v>
      </c>
      <c r="AA43" s="5">
        <f t="shared" si="27"/>
        <v>108.38892552945995</v>
      </c>
      <c r="AB43" s="5">
        <f t="shared" si="28"/>
        <v>126.09005913848102</v>
      </c>
      <c r="AC43" s="5">
        <f t="shared" si="29"/>
        <v>106.93269892412999</v>
      </c>
      <c r="AD43" s="5">
        <f t="shared" si="30"/>
        <v>131.68528580825014</v>
      </c>
      <c r="AE43" s="5">
        <f t="shared" si="31"/>
        <v>128.27273037280395</v>
      </c>
      <c r="AF43" s="5">
        <f t="shared" si="32"/>
        <v>126.7018696598559</v>
      </c>
      <c r="AG43" s="5">
        <f t="shared" si="33"/>
        <v>127.51471126896877</v>
      </c>
      <c r="AH43" s="5">
        <f t="shared" si="34"/>
        <v>114.31374234789816</v>
      </c>
      <c r="AI43" s="5">
        <f t="shared" si="35"/>
        <v>103.15557189156446</v>
      </c>
      <c r="AJ43" s="5">
        <f t="shared" si="36"/>
        <v>150.51456584827972</v>
      </c>
      <c r="AK43" s="5">
        <f t="shared" si="37"/>
        <v>149.27470929885888</v>
      </c>
      <c r="AL43" s="5">
        <f t="shared" si="38"/>
        <v>135.32060983186426</v>
      </c>
    </row>
    <row r="44" spans="1:38" hidden="1" x14ac:dyDescent="0.25">
      <c r="A44" s="83"/>
      <c r="B44" s="83"/>
      <c r="C44" s="2">
        <v>530</v>
      </c>
      <c r="D44" s="5">
        <f>'BSX-II 351D LUMEN CHART 70  '!D32*D$106</f>
        <v>12800.397924754465</v>
      </c>
      <c r="E44" s="5">
        <f>'BSX-II 351D LUMEN CHART 70  '!E32*E$106</f>
        <v>13069.15459174348</v>
      </c>
      <c r="F44" s="5">
        <f>'BSX-II 351D LUMEN CHART 70  '!F32*F$106</f>
        <v>11062.427412253466</v>
      </c>
      <c r="G44" s="5">
        <f>'BSX-II 351D LUMEN CHART 70  '!G32*G$106</f>
        <v>11002.222738215058</v>
      </c>
      <c r="H44" s="5">
        <f>'BSX-II 351D LUMEN CHART 70  '!H32*H$106</f>
        <v>10785.059751092123</v>
      </c>
      <c r="I44" s="5">
        <f>'BSX-II 351D LUMEN CHART 70  '!I32*I$106</f>
        <v>12546.381608494141</v>
      </c>
      <c r="J44" s="5">
        <f>'BSX-II 351D LUMEN CHART 70  '!J32*J$106</f>
        <v>10640.160344876078</v>
      </c>
      <c r="K44" s="5">
        <f>'BSX-II 351D LUMEN CHART 70  '!K32*K$106</f>
        <v>13103.125331707472</v>
      </c>
      <c r="L44" s="5">
        <f>'BSX-II 351D LUMEN CHART 70  '!L32*L$106</f>
        <v>12763.564679219984</v>
      </c>
      <c r="M44" s="5">
        <f>'BSX-II 351D LUMEN CHART 70  '!M32*M$106</f>
        <v>12607.258796796752</v>
      </c>
      <c r="N44" s="5">
        <f>'BSX-II 351D LUMEN CHART 70  '!N32*N$106</f>
        <v>12688.139249108954</v>
      </c>
      <c r="O44" s="5">
        <f>'BSX-II 351D LUMEN CHART 70  '!O32*O$106</f>
        <v>11374.598793840207</v>
      </c>
      <c r="P44" s="5">
        <f>'BSX-II 351D LUMEN CHART 70  '!P32*P$106</f>
        <v>10264.323602010569</v>
      </c>
      <c r="Q44" s="5">
        <f>'BSX-II 351D LUMEN CHART 70  '!Q32*Q$106</f>
        <v>14976.701523276684</v>
      </c>
      <c r="R44" s="5">
        <f>'BSX-II 351D LUMEN CHART 70  '!R32*R$106</f>
        <v>14853.331659584732</v>
      </c>
      <c r="S44" s="5">
        <f>'BSX-II 351D LUMEN CHART 70  '!S32*S$106</f>
        <v>13464.85220202876</v>
      </c>
      <c r="T44" s="14">
        <f>'FUTURE LED TOOL'!E14</f>
        <v>101.37657657657657</v>
      </c>
      <c r="W44" s="5">
        <f t="shared" si="39"/>
        <v>126.26583336127415</v>
      </c>
      <c r="X44" s="5">
        <f t="shared" si="24"/>
        <v>128.91690598637908</v>
      </c>
      <c r="Y44" s="5">
        <f t="shared" si="25"/>
        <v>109.12212451657675</v>
      </c>
      <c r="Z44" s="5">
        <f t="shared" si="26"/>
        <v>108.52825287411768</v>
      </c>
      <c r="AA44" s="5">
        <f t="shared" si="27"/>
        <v>106.38611122309344</v>
      </c>
      <c r="AB44" s="5">
        <f t="shared" si="28"/>
        <v>123.76016267443212</v>
      </c>
      <c r="AC44" s="5">
        <f t="shared" si="29"/>
        <v>104.9567928232302</v>
      </c>
      <c r="AD44" s="5">
        <f t="shared" si="30"/>
        <v>129.25200055270949</v>
      </c>
      <c r="AE44" s="5">
        <f t="shared" si="31"/>
        <v>125.90250243436464</v>
      </c>
      <c r="AF44" s="5">
        <f t="shared" si="32"/>
        <v>124.36066813987982</v>
      </c>
      <c r="AG44" s="5">
        <f t="shared" si="33"/>
        <v>125.15849003368886</v>
      </c>
      <c r="AH44" s="5">
        <f t="shared" si="34"/>
        <v>112.20144907189882</v>
      </c>
      <c r="AI44" s="5">
        <f t="shared" si="35"/>
        <v>101.24945967431867</v>
      </c>
      <c r="AJ44" s="5">
        <f t="shared" si="36"/>
        <v>147.73335250637282</v>
      </c>
      <c r="AK44" s="5">
        <f t="shared" si="37"/>
        <v>146.51640606905883</v>
      </c>
      <c r="AL44" s="5">
        <f t="shared" si="38"/>
        <v>132.82015093356253</v>
      </c>
    </row>
    <row r="45" spans="1:38" hidden="1" x14ac:dyDescent="0.25">
      <c r="A45" s="83"/>
      <c r="B45" s="83"/>
      <c r="C45" s="2">
        <v>700</v>
      </c>
      <c r="D45" s="5">
        <f>'BSX-II 351D LUMEN CHART 70  '!D33*D$106</f>
        <v>16585.316490905083</v>
      </c>
      <c r="E45" s="5">
        <f>'BSX-II 351D LUMEN CHART 70  '!E33*E$106</f>
        <v>16933.541163861028</v>
      </c>
      <c r="F45" s="5">
        <f>'BSX-II 351D LUMEN CHART 70  '!F33*F$106</f>
        <v>14333.449699643397</v>
      </c>
      <c r="G45" s="5">
        <f>'BSX-II 351D LUMEN CHART 70  '!G33*G$106</f>
        <v>14255.443251794788</v>
      </c>
      <c r="H45" s="5">
        <f>'BSX-II 351D LUMEN CHART 70  '!H33*H$106</f>
        <v>13974.067868567139</v>
      </c>
      <c r="I45" s="5">
        <f>'BSX-II 351D LUMEN CHART 70  '!I33*I$106</f>
        <v>16256.190707175811</v>
      </c>
      <c r="J45" s="5">
        <f>'BSX-II 351D LUMEN CHART 70  '!J33*J$106</f>
        <v>13786.323508933614</v>
      </c>
      <c r="K45" s="5">
        <f>'BSX-II 351D LUMEN CHART 70  '!K33*K$106</f>
        <v>16977.556629399289</v>
      </c>
      <c r="L45" s="5">
        <f>'BSX-II 351D LUMEN CHART 70  '!L33*L$106</f>
        <v>16537.592112478123</v>
      </c>
      <c r="M45" s="5">
        <f>'BSX-II 351D LUMEN CHART 70  '!M33*M$106</f>
        <v>16335.068523397653</v>
      </c>
      <c r="N45" s="5">
        <f>'BSX-II 351D LUMEN CHART 70  '!N33*N$106</f>
        <v>16439.864320169818</v>
      </c>
      <c r="O45" s="5">
        <f>'BSX-II 351D LUMEN CHART 70  '!O33*O$106</f>
        <v>14737.926278688383</v>
      </c>
      <c r="P45" s="5">
        <f>'BSX-II 351D LUMEN CHART 70  '!P33*P$106</f>
        <v>13299.356512596665</v>
      </c>
      <c r="Q45" s="5">
        <f>'BSX-II 351D LUMEN CHART 70  '!Q33*Q$106</f>
        <v>19405.126013543733</v>
      </c>
      <c r="R45" s="5">
        <f>'BSX-II 351D LUMEN CHART 70  '!R33*R$106</f>
        <v>19245.277214561171</v>
      </c>
      <c r="S45" s="5">
        <f>'BSX-II 351D LUMEN CHART 70  '!S33*S$106</f>
        <v>17446.241639256765</v>
      </c>
      <c r="T45" s="14">
        <f>'FUTURE LED TOOL'!E15</f>
        <v>135.88468468468469</v>
      </c>
      <c r="W45" s="5">
        <f t="shared" si="39"/>
        <v>122.05434725326616</v>
      </c>
      <c r="X45" s="5">
        <f t="shared" si="24"/>
        <v>124.61699567655232</v>
      </c>
      <c r="Y45" s="5">
        <f t="shared" si="25"/>
        <v>105.48245177816491</v>
      </c>
      <c r="Z45" s="5">
        <f t="shared" si="26"/>
        <v>104.90838820338001</v>
      </c>
      <c r="AA45" s="5">
        <f t="shared" si="27"/>
        <v>102.83769580798189</v>
      </c>
      <c r="AB45" s="5">
        <f t="shared" si="28"/>
        <v>119.63225101414255</v>
      </c>
      <c r="AC45" s="5">
        <f t="shared" si="29"/>
        <v>101.45605106950985</v>
      </c>
      <c r="AD45" s="5">
        <f t="shared" si="30"/>
        <v>124.94091345757671</v>
      </c>
      <c r="AE45" s="5">
        <f t="shared" si="31"/>
        <v>121.7031349107001</v>
      </c>
      <c r="AF45" s="5">
        <f t="shared" si="32"/>
        <v>120.21272714656966</v>
      </c>
      <c r="AG45" s="5">
        <f t="shared" si="33"/>
        <v>120.98393839098134</v>
      </c>
      <c r="AH45" s="5">
        <f t="shared" si="34"/>
        <v>108.45906816420988</v>
      </c>
      <c r="AI45" s="5">
        <f t="shared" si="35"/>
        <v>97.872372765608745</v>
      </c>
      <c r="AJ45" s="5">
        <f t="shared" si="36"/>
        <v>142.80583612916055</v>
      </c>
      <c r="AK45" s="5">
        <f t="shared" si="37"/>
        <v>141.62947987272528</v>
      </c>
      <c r="AL45" s="5">
        <f t="shared" si="38"/>
        <v>128.39005131255308</v>
      </c>
    </row>
    <row r="46" spans="1:38" hidden="1" x14ac:dyDescent="0.25">
      <c r="A46" s="83"/>
      <c r="B46" s="83"/>
      <c r="C46" s="2">
        <v>1050</v>
      </c>
      <c r="D46" s="5">
        <f>'BSX-II 351D LUMEN CHART 70  '!D34*D$106</f>
        <v>23473.178000703429</v>
      </c>
      <c r="E46" s="5">
        <f>'BSX-II 351D LUMEN CHART 70  '!E34*E$106</f>
        <v>23966.01995141411</v>
      </c>
      <c r="F46" s="5">
        <f>'BSX-II 351D LUMEN CHART 70  '!F34*F$106</f>
        <v>20286.113704755597</v>
      </c>
      <c r="G46" s="5">
        <f>'BSX-II 351D LUMEN CHART 70  '!G34*G$106</f>
        <v>20175.711275199486</v>
      </c>
      <c r="H46" s="5">
        <f>'BSX-II 351D LUMEN CHART 70  '!H34*H$106</f>
        <v>19777.481041900006</v>
      </c>
      <c r="I46" s="5">
        <f>'BSX-II 351D LUMEN CHART 70  '!I34*I$106</f>
        <v>23007.366684390319</v>
      </c>
      <c r="J46" s="5">
        <f>'BSX-II 351D LUMEN CHART 70  '!J34*J$106</f>
        <v>19511.766680963792</v>
      </c>
      <c r="K46" s="5">
        <f>'BSX-II 351D LUMEN CHART 70  '!K34*K$106</f>
        <v>24028.314985574594</v>
      </c>
      <c r="L46" s="5">
        <f>'BSX-II 351D LUMEN CHART 70  '!L34*L$106</f>
        <v>23405.633746700012</v>
      </c>
      <c r="M46" s="5">
        <f>'BSX-II 351D LUMEN CHART 70  '!M34*M$106</f>
        <v>23119.002360531758</v>
      </c>
      <c r="N46" s="5">
        <f>'BSX-II 351D LUMEN CHART 70  '!N34*N$106</f>
        <v>23267.319722621753</v>
      </c>
      <c r="O46" s="5">
        <f>'BSX-II 351D LUMEN CHART 70  '!O34*O$106</f>
        <v>20858.568908866109</v>
      </c>
      <c r="P46" s="5">
        <f>'BSX-II 351D LUMEN CHART 70  '!P34*P$106</f>
        <v>18822.562890867091</v>
      </c>
      <c r="Q46" s="5">
        <f>'BSX-II 351D LUMEN CHART 70  '!Q34*Q$106</f>
        <v>27464.050944808674</v>
      </c>
      <c r="R46" s="5">
        <f>'BSX-II 351D LUMEN CHART 70  '!R34*R$106</f>
        <v>27237.817136501559</v>
      </c>
      <c r="S46" s="5">
        <f>'BSX-II 351D LUMEN CHART 70  '!S34*S$106</f>
        <v>24691.644302725643</v>
      </c>
      <c r="T46" s="14">
        <f>'FUTURE LED TOOL'!E16</f>
        <v>209.58558558558559</v>
      </c>
      <c r="W46" s="5">
        <f t="shared" si="39"/>
        <v>111.99805528189823</v>
      </c>
      <c r="X46" s="5">
        <f t="shared" si="24"/>
        <v>114.3495621822114</v>
      </c>
      <c r="Y46" s="5">
        <f t="shared" si="25"/>
        <v>96.791550087167778</v>
      </c>
      <c r="Z46" s="5">
        <f t="shared" si="26"/>
        <v>96.264784712308412</v>
      </c>
      <c r="AA46" s="5">
        <f t="shared" si="27"/>
        <v>94.364700638364027</v>
      </c>
      <c r="AB46" s="5">
        <f t="shared" si="28"/>
        <v>109.77552020148407</v>
      </c>
      <c r="AC46" s="5">
        <f t="shared" si="29"/>
        <v>93.096892262163891</v>
      </c>
      <c r="AD46" s="5">
        <f t="shared" si="30"/>
        <v>114.64679175544961</v>
      </c>
      <c r="AE46" s="5">
        <f t="shared" si="31"/>
        <v>111.67577999843971</v>
      </c>
      <c r="AF46" s="5">
        <f t="shared" si="32"/>
        <v>110.30816979105163</v>
      </c>
      <c r="AG46" s="5">
        <f t="shared" si="33"/>
        <v>111.01583946058349</v>
      </c>
      <c r="AH46" s="5">
        <f t="shared" si="34"/>
        <v>99.522917335115977</v>
      </c>
      <c r="AI46" s="5">
        <f t="shared" si="35"/>
        <v>89.808480093115847</v>
      </c>
      <c r="AJ46" s="5">
        <f t="shared" si="36"/>
        <v>131.03978915378966</v>
      </c>
      <c r="AK46" s="5">
        <f t="shared" si="37"/>
        <v>129.96035514751</v>
      </c>
      <c r="AL46" s="5">
        <f t="shared" si="38"/>
        <v>117.81174852142995</v>
      </c>
    </row>
    <row r="47" spans="1:38" hidden="1" x14ac:dyDescent="0.25">
      <c r="A47" s="83"/>
      <c r="B47" s="83"/>
      <c r="C47" s="2">
        <v>1200</v>
      </c>
      <c r="D47" s="5">
        <f>'BSX-II 351D LUMEN CHART 70  '!D35*D$106</f>
        <v>25604.77705820663</v>
      </c>
      <c r="E47" s="5">
        <f>'BSX-II 351D LUMEN CHART 70  '!E35*E$106</f>
        <v>26142.373981490753</v>
      </c>
      <c r="F47" s="5">
        <f>'BSX-II 351D LUMEN CHART 70  '!F35*F$106</f>
        <v>22128.29548568718</v>
      </c>
      <c r="G47" s="5">
        <f>'BSX-II 351D LUMEN CHART 70  '!G35*G$106</f>
        <v>22007.86741261655</v>
      </c>
      <c r="H47" s="5">
        <f>'BSX-II 351D LUMEN CHART 70  '!H35*H$106</f>
        <v>21573.473895847528</v>
      </c>
      <c r="I47" s="5">
        <f>'BSX-II 351D LUMEN CHART 70  '!I35*I$106</f>
        <v>25096.665420957095</v>
      </c>
      <c r="J47" s="5">
        <f>'BSX-II 351D LUMEN CHART 70  '!J35*J$106</f>
        <v>21283.630016474577</v>
      </c>
      <c r="K47" s="5">
        <f>'BSX-II 351D LUMEN CHART 70  '!K35*K$106</f>
        <v>26210.326027075076</v>
      </c>
      <c r="L47" s="5">
        <f>'BSX-II 351D LUMEN CHART 70  '!L35*L$106</f>
        <v>25531.099111178384</v>
      </c>
      <c r="M47" s="5">
        <f>'BSX-II 351D LUMEN CHART 70  '!M35*M$106</f>
        <v>25218.43873172305</v>
      </c>
      <c r="N47" s="5">
        <f>'BSX-II 351D LUMEN CHART 70  '!N35*N$106</f>
        <v>25380.224791968551</v>
      </c>
      <c r="O47" s="5">
        <f>'BSX-II 351D LUMEN CHART 70  '!O35*O$106</f>
        <v>22752.735341109423</v>
      </c>
      <c r="P47" s="5">
        <f>'BSX-II 351D LUMEN CHART 70  '!P35*P$106</f>
        <v>20531.83963715022</v>
      </c>
      <c r="Q47" s="5">
        <f>'BSX-II 351D LUMEN CHART 70  '!Q35*Q$106</f>
        <v>29958.061134115796</v>
      </c>
      <c r="R47" s="5">
        <f>'BSX-II 351D LUMEN CHART 70  '!R35*R$106</f>
        <v>29711.283035958011</v>
      </c>
      <c r="S47" s="5">
        <f>'BSX-II 351D LUMEN CHART 70  '!S35*S$106</f>
        <v>26933.892272826539</v>
      </c>
      <c r="T47" s="14">
        <f>'FUTURE LED TOOL'!E17</f>
        <v>241.47027027027028</v>
      </c>
      <c r="W47" s="5">
        <f>D47/$T47</f>
        <v>106.03697519180307</v>
      </c>
      <c r="X47" s="5">
        <f t="shared" si="24"/>
        <v>108.2633234817288</v>
      </c>
      <c r="Y47" s="5">
        <f t="shared" si="25"/>
        <v>91.639834009046567</v>
      </c>
      <c r="Z47" s="5">
        <f t="shared" si="26"/>
        <v>91.141105644118497</v>
      </c>
      <c r="AA47" s="5">
        <f t="shared" si="27"/>
        <v>89.342153266739629</v>
      </c>
      <c r="AB47" s="5">
        <f t="shared" si="28"/>
        <v>103.93273421555028</v>
      </c>
      <c r="AC47" s="5">
        <f t="shared" si="29"/>
        <v>88.141823805690294</v>
      </c>
      <c r="AD47" s="5">
        <f t="shared" si="30"/>
        <v>108.54473305446116</v>
      </c>
      <c r="AE47" s="5">
        <f t="shared" si="31"/>
        <v>105.73185296310891</v>
      </c>
      <c r="AF47" s="5">
        <f t="shared" si="32"/>
        <v>104.43703360872054</v>
      </c>
      <c r="AG47" s="5">
        <f t="shared" si="33"/>
        <v>105.10703766373079</v>
      </c>
      <c r="AH47" s="5">
        <f t="shared" si="34"/>
        <v>94.225824635235568</v>
      </c>
      <c r="AI47" s="5">
        <f t="shared" si="35"/>
        <v>85.028436892746925</v>
      </c>
      <c r="AJ47" s="5">
        <f t="shared" si="36"/>
        <v>124.06521556705368</v>
      </c>
      <c r="AK47" s="5">
        <f t="shared" si="37"/>
        <v>123.04323427767353</v>
      </c>
      <c r="AL47" s="5">
        <f>S47/$T47</f>
        <v>111.54123546008483</v>
      </c>
    </row>
    <row r="48" spans="1:38" hidden="1" x14ac:dyDescent="0.25"/>
    <row r="49" spans="1:40" hidden="1" x14ac:dyDescent="0.25">
      <c r="A49" s="74" t="s">
        <v>42</v>
      </c>
      <c r="B49" s="74"/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V49" s="1"/>
      <c r="W49" s="74" t="s">
        <v>51</v>
      </c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57"/>
    </row>
    <row r="50" spans="1:40" hidden="1" x14ac:dyDescent="0.25">
      <c r="A50" s="2" t="s">
        <v>16</v>
      </c>
      <c r="B50" s="2" t="s">
        <v>1</v>
      </c>
      <c r="C50" s="2" t="s">
        <v>2</v>
      </c>
      <c r="D50" s="2" t="s">
        <v>116</v>
      </c>
      <c r="E50" s="2" t="s">
        <v>10</v>
      </c>
      <c r="F50" s="2" t="s">
        <v>11</v>
      </c>
      <c r="G50" s="2" t="s">
        <v>59</v>
      </c>
      <c r="H50" s="2" t="s">
        <v>60</v>
      </c>
      <c r="I50" s="2" t="s">
        <v>143</v>
      </c>
      <c r="J50" s="2" t="s">
        <v>62</v>
      </c>
      <c r="K50" s="2" t="s">
        <v>12</v>
      </c>
      <c r="L50" s="2" t="s">
        <v>144</v>
      </c>
      <c r="M50" s="2" t="s">
        <v>13</v>
      </c>
      <c r="N50" s="2" t="s">
        <v>145</v>
      </c>
      <c r="O50" s="2" t="s">
        <v>14</v>
      </c>
      <c r="P50" s="2" t="s">
        <v>15</v>
      </c>
      <c r="Q50" s="2" t="s">
        <v>18</v>
      </c>
      <c r="R50" s="2" t="s">
        <v>19</v>
      </c>
      <c r="S50" s="6" t="s">
        <v>117</v>
      </c>
      <c r="T50" s="6" t="s">
        <v>3</v>
      </c>
      <c r="V50" s="1"/>
      <c r="W50" s="2" t="s">
        <v>116</v>
      </c>
      <c r="X50" s="2" t="s">
        <v>10</v>
      </c>
      <c r="Y50" s="2" t="s">
        <v>11</v>
      </c>
      <c r="Z50" s="2" t="s">
        <v>59</v>
      </c>
      <c r="AA50" s="2" t="s">
        <v>60</v>
      </c>
      <c r="AB50" s="2" t="s">
        <v>143</v>
      </c>
      <c r="AC50" s="2" t="s">
        <v>62</v>
      </c>
      <c r="AD50" s="2" t="s">
        <v>12</v>
      </c>
      <c r="AE50" s="2" t="s">
        <v>144</v>
      </c>
      <c r="AF50" s="2" t="s">
        <v>13</v>
      </c>
      <c r="AG50" s="2" t="s">
        <v>145</v>
      </c>
      <c r="AH50" s="2" t="s">
        <v>14</v>
      </c>
      <c r="AI50" s="2" t="s">
        <v>15</v>
      </c>
      <c r="AJ50" s="2" t="s">
        <v>18</v>
      </c>
      <c r="AK50" s="2" t="s">
        <v>19</v>
      </c>
      <c r="AL50" s="6" t="s">
        <v>117</v>
      </c>
    </row>
    <row r="51" spans="1:40" hidden="1" x14ac:dyDescent="0.25">
      <c r="A51" s="82" t="s">
        <v>34</v>
      </c>
      <c r="B51" s="82" t="s">
        <v>36</v>
      </c>
      <c r="C51" s="2">
        <v>350</v>
      </c>
      <c r="D51" s="5">
        <f>'BSX-II 351D LUMEN CHART 70  '!D39*D$106</f>
        <v>4423.9680841277104</v>
      </c>
      <c r="E51" s="5">
        <f>'BSX-II 351D LUMEN CHART 70  '!E39*E$106</f>
        <v>4516.8535494191165</v>
      </c>
      <c r="F51" s="5">
        <f>'BSX-II 351D LUMEN CHART 70  '!F39*F$106</f>
        <v>3823.3050325837903</v>
      </c>
      <c r="G51" s="5">
        <f>'BSX-II 351D LUMEN CHART 70  '!G39*G$106</f>
        <v>3802.4975890943847</v>
      </c>
      <c r="H51" s="5">
        <f>'BSX-II 351D LUMEN CHART 70  '!H39*H$106</f>
        <v>3727.4435064218624</v>
      </c>
      <c r="I51" s="5">
        <f>'BSX-II 351D LUMEN CHART 70  '!I39*I$106</f>
        <v>4336.1770574276625</v>
      </c>
      <c r="J51" s="5">
        <f>'BSX-II 351D LUMEN CHART 70  '!J39*J$106</f>
        <v>3677.3645672922312</v>
      </c>
      <c r="K51" s="5">
        <f>'BSX-II 351D LUMEN CHART 70  '!K39*K$106</f>
        <v>4528.5942367226153</v>
      </c>
      <c r="L51" s="5">
        <f>'BSX-II 351D LUMEN CHART 70  '!L39*L$106</f>
        <v>4411.2380812295787</v>
      </c>
      <c r="M51" s="5">
        <f>'BSX-II 351D LUMEN CHART 70  '!M39*M$106</f>
        <v>4357.2169297570508</v>
      </c>
      <c r="N51" s="5">
        <f>'BSX-II 351D LUMEN CHART 70  '!N39*N$106</f>
        <v>4385.1701654113122</v>
      </c>
      <c r="O51" s="5">
        <f>'BSX-II 351D LUMEN CHART 70  '!O39*O$106</f>
        <v>3931.1951338943945</v>
      </c>
      <c r="P51" s="5">
        <f>'BSX-II 351D LUMEN CHART 70  '!P39*P$106</f>
        <v>3547.4709682765265</v>
      </c>
      <c r="Q51" s="5">
        <f>'BSX-II 351D LUMEN CHART 70  '!Q39*Q$106</f>
        <v>5176.1242059788437</v>
      </c>
      <c r="R51" s="5">
        <f>'BSX-II 351D LUMEN CHART 70  '!R39*R$106</f>
        <v>5133.4861299811519</v>
      </c>
      <c r="S51" s="5">
        <f>'BSX-II 351D LUMEN CHART 70  '!S39*S$106</f>
        <v>4653.6112978233514</v>
      </c>
      <c r="T51" s="14">
        <f>'FUTURE LED TOOL'!E3</f>
        <v>32.864864864864863</v>
      </c>
      <c r="V51" s="1"/>
      <c r="W51" s="5">
        <f>D51/$T51</f>
        <v>134.61087098085963</v>
      </c>
      <c r="X51" s="5">
        <f t="shared" ref="X51:X65" si="40">E51/$T51</f>
        <v>137.43715569778561</v>
      </c>
      <c r="Y51" s="5">
        <f t="shared" ref="Y51:Y65" si="41">F51/$T51</f>
        <v>116.33411694539494</v>
      </c>
      <c r="Z51" s="5">
        <f t="shared" ref="Z51:Z65" si="42">G51/$T51</f>
        <v>115.70099572079954</v>
      </c>
      <c r="AA51" s="5">
        <f t="shared" ref="AA51:AA65" si="43">H51/$T51</f>
        <v>113.41727774474417</v>
      </c>
      <c r="AB51" s="5">
        <f t="shared" ref="AB51:AB65" si="44">I51/$T51</f>
        <v>131.93959796449303</v>
      </c>
      <c r="AC51" s="5">
        <f t="shared" ref="AC51:AC65" si="45">J51/$T51</f>
        <v>111.89349423504322</v>
      </c>
      <c r="AD51" s="5">
        <f t="shared" ref="AD51:AD65" si="46">K51/$T51</f>
        <v>137.79439700554011</v>
      </c>
      <c r="AE51" s="5">
        <f t="shared" ref="AE51:AE65" si="47">L51/$T51</f>
        <v>134.22352714267635</v>
      </c>
      <c r="AF51" s="5">
        <f t="shared" ref="AF51:AF65" si="48">M51/$T51</f>
        <v>132.57979144819976</v>
      </c>
      <c r="AG51" s="5">
        <f t="shared" ref="AG51:AG65" si="49">N51/$T51</f>
        <v>133.4303422041271</v>
      </c>
      <c r="AH51" s="5">
        <f t="shared" ref="AH51:AH65" si="50">O51/$T51</f>
        <v>119.61695719908931</v>
      </c>
      <c r="AI51" s="5">
        <f t="shared" ref="AI51:AI65" si="51">P51/$T51</f>
        <v>107.94113965972984</v>
      </c>
      <c r="AJ51" s="5">
        <f t="shared" ref="AJ51:AJ65" si="52">Q51/$T51</f>
        <v>157.49720034639574</v>
      </c>
      <c r="AK51" s="5">
        <f t="shared" ref="AK51:AK65" si="53">R51/$T51</f>
        <v>156.19982467870281</v>
      </c>
      <c r="AL51" s="5">
        <f t="shared" ref="AL51:AL64" si="54">S51/$T51</f>
        <v>141.59837008179605</v>
      </c>
      <c r="AN51" s="24"/>
    </row>
    <row r="52" spans="1:40" hidden="1" x14ac:dyDescent="0.25">
      <c r="A52" s="83"/>
      <c r="B52" s="83"/>
      <c r="C52" s="2">
        <v>530</v>
      </c>
      <c r="D52" s="5">
        <f>'BSX-II 351D LUMEN CHART 70  '!D40*D$106</f>
        <v>6697.1154090854516</v>
      </c>
      <c r="E52" s="5">
        <f>'BSX-II 351D LUMEN CHART 70  '!E40*E$106</f>
        <v>6837.7277889791903</v>
      </c>
      <c r="F52" s="5">
        <f>'BSX-II 351D LUMEN CHART 70  '!F40*F$106</f>
        <v>5787.8164038336445</v>
      </c>
      <c r="G52" s="5">
        <f>'BSX-II 351D LUMEN CHART 70  '!G40*G$106</f>
        <v>5756.3175666434445</v>
      </c>
      <c r="H52" s="5">
        <f>'BSX-II 351D LUMEN CHART 70  '!H40*H$106</f>
        <v>5642.6987872981981</v>
      </c>
      <c r="I52" s="5">
        <f>'BSX-II 351D LUMEN CHART 70  '!I40*I$106</f>
        <v>6564.2151199080145</v>
      </c>
      <c r="J52" s="5">
        <f>'BSX-II 351D LUMEN CHART 70  '!J40*J$106</f>
        <v>5566.8880154892877</v>
      </c>
      <c r="K52" s="5">
        <f>'BSX-II 351D LUMEN CHART 70  '!K40*K$106</f>
        <v>6855.5011400428248</v>
      </c>
      <c r="L52" s="5">
        <f>'BSX-II 351D LUMEN CHART 70  '!L40*L$106</f>
        <v>6677.8444069114839</v>
      </c>
      <c r="M52" s="5">
        <f>'BSX-II 351D LUMEN CHART 70  '!M40*M$106</f>
        <v>6596.06581378799</v>
      </c>
      <c r="N52" s="5">
        <f>'BSX-II 351D LUMEN CHART 70  '!N40*N$106</f>
        <v>6638.3821329100956</v>
      </c>
      <c r="O52" s="5">
        <f>'BSX-II 351D LUMEN CHART 70  '!O40*O$106</f>
        <v>5951.1431833751594</v>
      </c>
      <c r="P52" s="5">
        <f>'BSX-II 351D LUMEN CHART 70  '!P40*P$106</f>
        <v>5370.2517814642924</v>
      </c>
      <c r="Q52" s="5">
        <f>'BSX-II 351D LUMEN CHART 70  '!Q40*Q$106</f>
        <v>7835.7484773844517</v>
      </c>
      <c r="R52" s="5">
        <f>'BSX-II 351D LUMEN CHART 70  '!R40*R$106</f>
        <v>7771.2018734425274</v>
      </c>
      <c r="S52" s="5">
        <f>'BSX-II 351D LUMEN CHART 70  '!S40*S$106</f>
        <v>7044.7551469377277</v>
      </c>
      <c r="T52" s="14">
        <f>'FUTURE LED TOOL'!E4</f>
        <v>50.688288288288284</v>
      </c>
      <c r="V52" s="1"/>
      <c r="W52" s="5">
        <f t="shared" ref="W52:W64" si="55">D52/$T52</f>
        <v>132.12352666153939</v>
      </c>
      <c r="X52" s="5">
        <f t="shared" si="40"/>
        <v>134.8975871919327</v>
      </c>
      <c r="Y52" s="5">
        <f t="shared" si="41"/>
        <v>114.18449111786126</v>
      </c>
      <c r="Z52" s="5">
        <f t="shared" si="42"/>
        <v>113.56306872910251</v>
      </c>
      <c r="AA52" s="5">
        <f t="shared" si="43"/>
        <v>111.32154937261838</v>
      </c>
      <c r="AB52" s="5">
        <f t="shared" si="44"/>
        <v>129.50161352015314</v>
      </c>
      <c r="AC52" s="5">
        <f t="shared" si="45"/>
        <v>109.82592238719447</v>
      </c>
      <c r="AD52" s="5">
        <f t="shared" si="46"/>
        <v>135.24822738247434</v>
      </c>
      <c r="AE52" s="5">
        <f t="shared" si="47"/>
        <v>131.74334017616499</v>
      </c>
      <c r="AF52" s="5">
        <f t="shared" si="48"/>
        <v>130.12997748657526</v>
      </c>
      <c r="AG52" s="5">
        <f t="shared" si="49"/>
        <v>130.96481173628266</v>
      </c>
      <c r="AH52" s="5">
        <f t="shared" si="50"/>
        <v>117.40667093605907</v>
      </c>
      <c r="AI52" s="5">
        <f t="shared" si="51"/>
        <v>105.94659955611696</v>
      </c>
      <c r="AJ52" s="5">
        <f t="shared" si="52"/>
        <v>154.58696164326642</v>
      </c>
      <c r="AK52" s="5">
        <f t="shared" si="53"/>
        <v>153.31355892793272</v>
      </c>
      <c r="AL52" s="5">
        <f t="shared" si="54"/>
        <v>138.98191051295461</v>
      </c>
    </row>
    <row r="53" spans="1:40" hidden="1" x14ac:dyDescent="0.25">
      <c r="A53" s="83"/>
      <c r="B53" s="83"/>
      <c r="C53" s="2">
        <v>700</v>
      </c>
      <c r="D53" s="5">
        <f>'BSX-II 351D LUMEN CHART 70  '!D41*D$106</f>
        <v>8677.369194983843</v>
      </c>
      <c r="E53" s="5">
        <f>'BSX-II 351D LUMEN CHART 70  '!E41*E$106</f>
        <v>8859.5589078963621</v>
      </c>
      <c r="F53" s="5">
        <f>'BSX-II 351D LUMEN CHART 70  '!F41*F$106</f>
        <v>7499.2017758443535</v>
      </c>
      <c r="G53" s="5">
        <f>'BSX-II 351D LUMEN CHART 70  '!G41*G$106</f>
        <v>7458.3891240060357</v>
      </c>
      <c r="H53" s="5">
        <f>'BSX-II 351D LUMEN CHART 70  '!H41*H$106</f>
        <v>7311.1746838121881</v>
      </c>
      <c r="I53" s="5">
        <f>'BSX-II 351D LUMEN CHART 70  '!I41*I$106</f>
        <v>8505.1719421564194</v>
      </c>
      <c r="J53" s="5">
        <f>'BSX-II 351D LUMEN CHART 70  '!J41*J$106</f>
        <v>7212.9476090554717</v>
      </c>
      <c r="K53" s="5">
        <f>'BSX-II 351D LUMEN CHART 70  '!K41*K$106</f>
        <v>8882.5876179589031</v>
      </c>
      <c r="L53" s="5">
        <f>'BSX-II 351D LUMEN CHART 70  '!L41*L$106</f>
        <v>8652.3999969924207</v>
      </c>
      <c r="M53" s="5">
        <f>'BSX-II 351D LUMEN CHART 70  '!M41*M$106</f>
        <v>8546.4404903343384</v>
      </c>
      <c r="N53" s="5">
        <f>'BSX-II 351D LUMEN CHART 70  '!N41*N$106</f>
        <v>8601.2692190579219</v>
      </c>
      <c r="O53" s="5">
        <f>'BSX-II 351D LUMEN CHART 70  '!O41*O$106</f>
        <v>7710.8222540560346</v>
      </c>
      <c r="P53" s="5">
        <f>'BSX-II 351D LUMEN CHART 70  '!P41*P$106</f>
        <v>6958.1684846833077</v>
      </c>
      <c r="Q53" s="5">
        <f>'BSX-II 351D LUMEN CHART 70  '!Q41*Q$106</f>
        <v>10152.681909147877</v>
      </c>
      <c r="R53" s="5">
        <f>'BSX-II 351D LUMEN CHART 70  '!R41*R$106</f>
        <v>10069.049676690509</v>
      </c>
      <c r="S53" s="5">
        <f>'BSX-II 351D LUMEN CHART 70  '!S41*S$106</f>
        <v>9127.8016823946455</v>
      </c>
      <c r="T53" s="14">
        <f>'FUTURE LED TOOL'!E5</f>
        <v>67.942342342342343</v>
      </c>
      <c r="V53" s="1"/>
      <c r="W53" s="5">
        <f t="shared" si="55"/>
        <v>127.7166623320259</v>
      </c>
      <c r="X53" s="5">
        <f t="shared" si="40"/>
        <v>130.39819650690785</v>
      </c>
      <c r="Y53" s="5">
        <f t="shared" si="41"/>
        <v>110.37596758230657</v>
      </c>
      <c r="Z53" s="5">
        <f t="shared" si="42"/>
        <v>109.77527219219661</v>
      </c>
      <c r="AA53" s="5">
        <f t="shared" si="43"/>
        <v>107.60851674752743</v>
      </c>
      <c r="AB53" s="5">
        <f t="shared" si="44"/>
        <v>125.18220080345849</v>
      </c>
      <c r="AC53" s="5">
        <f t="shared" si="45"/>
        <v>106.16277508819844</v>
      </c>
      <c r="AD53" s="5">
        <f t="shared" si="46"/>
        <v>130.73714140148488</v>
      </c>
      <c r="AE53" s="5">
        <f t="shared" si="47"/>
        <v>127.34915663336145</v>
      </c>
      <c r="AF53" s="5">
        <f t="shared" si="48"/>
        <v>125.78960624099814</v>
      </c>
      <c r="AG53" s="5">
        <f t="shared" si="49"/>
        <v>126.59659532664546</v>
      </c>
      <c r="AH53" s="5">
        <f t="shared" si="50"/>
        <v>113.49067441925054</v>
      </c>
      <c r="AI53" s="5">
        <f t="shared" si="51"/>
        <v>102.41284366710607</v>
      </c>
      <c r="AJ53" s="5">
        <f t="shared" si="52"/>
        <v>149.43084914546176</v>
      </c>
      <c r="AK53" s="5">
        <f t="shared" si="53"/>
        <v>148.1999196606352</v>
      </c>
      <c r="AL53" s="5">
        <f t="shared" si="54"/>
        <v>134.34629080643438</v>
      </c>
    </row>
    <row r="54" spans="1:40" hidden="1" x14ac:dyDescent="0.25">
      <c r="A54" s="83"/>
      <c r="B54" s="83"/>
      <c r="C54" s="2">
        <v>1050</v>
      </c>
      <c r="D54" s="5">
        <f>'BSX-II 351D LUMEN CHART 70  '!D42*D$106</f>
        <v>12281.069933357718</v>
      </c>
      <c r="E54" s="5">
        <f>'BSX-II 351D LUMEN CHART 70  '!E42*E$106</f>
        <v>12538.922809631609</v>
      </c>
      <c r="F54" s="5">
        <f>'BSX-II 351D LUMEN CHART 70  '!F42*F$106</f>
        <v>10613.611036250995</v>
      </c>
      <c r="G54" s="5">
        <f>'BSX-II 351D LUMEN CHART 70  '!G42*G$106</f>
        <v>10555.848940374988</v>
      </c>
      <c r="H54" s="5">
        <f>'BSX-II 351D LUMEN CHART 70  '!H42*H$106</f>
        <v>10347.496524499231</v>
      </c>
      <c r="I54" s="5">
        <f>'BSX-II 351D LUMEN CHART 70  '!I42*I$106</f>
        <v>12037.359373534106</v>
      </c>
      <c r="J54" s="5">
        <f>'BSX-II 351D LUMEN CHART 70  '!J42*J$106</f>
        <v>10208.475866586725</v>
      </c>
      <c r="K54" s="5">
        <f>'BSX-II 351D LUMEN CHART 70  '!K42*K$106</f>
        <v>12571.515314617636</v>
      </c>
      <c r="L54" s="5">
        <f>'BSX-II 351D LUMEN CHART 70  '!L42*L$106</f>
        <v>12245.731058196137</v>
      </c>
      <c r="M54" s="5">
        <f>'BSX-II 351D LUMEN CHART 70  '!M42*M$106</f>
        <v>12095.766698938007</v>
      </c>
      <c r="N54" s="5">
        <f>'BSX-II 351D LUMEN CHART 70  '!N42*N$106</f>
        <v>12173.365731165501</v>
      </c>
      <c r="O54" s="5">
        <f>'BSX-II 351D LUMEN CHART 70  '!O42*O$106</f>
        <v>10913.117238401599</v>
      </c>
      <c r="P54" s="5">
        <f>'BSX-II 351D LUMEN CHART 70  '!P42*P$106</f>
        <v>9847.887285685616</v>
      </c>
      <c r="Q54" s="5">
        <f>'BSX-II 351D LUMEN CHART 70  '!Q42*Q$106</f>
        <v>14369.078200505568</v>
      </c>
      <c r="R54" s="5">
        <f>'BSX-II 351D LUMEN CHART 70  '!R42*R$106</f>
        <v>14250.713604922208</v>
      </c>
      <c r="S54" s="5">
        <f>'BSX-II 351D LUMEN CHART 70  '!S42*S$106</f>
        <v>12918.566477972436</v>
      </c>
      <c r="T54" s="14">
        <f>'FUTURE LED TOOL'!E6</f>
        <v>104.7927927927928</v>
      </c>
      <c r="V54" s="1"/>
      <c r="W54" s="5">
        <f t="shared" si="55"/>
        <v>117.19384135167698</v>
      </c>
      <c r="X54" s="5">
        <f t="shared" si="40"/>
        <v>119.65443877829338</v>
      </c>
      <c r="Y54" s="5">
        <f t="shared" si="41"/>
        <v>101.2818797303869</v>
      </c>
      <c r="Z54" s="5">
        <f t="shared" si="42"/>
        <v>100.73067678659075</v>
      </c>
      <c r="AA54" s="5">
        <f t="shared" si="43"/>
        <v>98.742444482411841</v>
      </c>
      <c r="AB54" s="5">
        <f t="shared" si="44"/>
        <v>114.86819897371782</v>
      </c>
      <c r="AC54" s="5">
        <f t="shared" si="45"/>
        <v>97.415820253707565</v>
      </c>
      <c r="AD54" s="5">
        <f t="shared" si="46"/>
        <v>119.96545735235192</v>
      </c>
      <c r="AE54" s="5">
        <f t="shared" si="47"/>
        <v>116.85661515300647</v>
      </c>
      <c r="AF54" s="5">
        <f t="shared" si="48"/>
        <v>115.42555911125505</v>
      </c>
      <c r="AG54" s="5">
        <f t="shared" si="49"/>
        <v>116.16605881700228</v>
      </c>
      <c r="AH54" s="5">
        <f t="shared" si="50"/>
        <v>104.13995989189971</v>
      </c>
      <c r="AI54" s="5">
        <f t="shared" si="51"/>
        <v>93.974852880940801</v>
      </c>
      <c r="AJ54" s="5">
        <f t="shared" si="52"/>
        <v>137.11895462999638</v>
      </c>
      <c r="AK54" s="5">
        <f t="shared" si="53"/>
        <v>135.98944378837388</v>
      </c>
      <c r="AL54" s="5">
        <f t="shared" si="54"/>
        <v>123.27724200953752</v>
      </c>
    </row>
    <row r="55" spans="1:40" hidden="1" x14ac:dyDescent="0.25">
      <c r="A55" s="83"/>
      <c r="B55" s="83"/>
      <c r="C55" s="2">
        <v>1200</v>
      </c>
      <c r="D55" s="5">
        <f>'BSX-II 351D LUMEN CHART 70  '!D43*D$106</f>
        <v>13396.31377014419</v>
      </c>
      <c r="E55" s="5">
        <f>'BSX-II 351D LUMEN CHART 70  '!E43*E$106</f>
        <v>13677.582263511913</v>
      </c>
      <c r="F55" s="5">
        <f>'BSX-II 351D LUMEN CHART 70  '!F43*F$106</f>
        <v>11577.432947408499</v>
      </c>
      <c r="G55" s="5">
        <f>'BSX-II 351D LUMEN CHART 70  '!G43*G$106</f>
        <v>11514.425476188557</v>
      </c>
      <c r="H55" s="5">
        <f>'BSX-II 351D LUMEN CHART 70  '!H43*H$106</f>
        <v>11287.152579528474</v>
      </c>
      <c r="I55" s="5">
        <f>'BSX-II 351D LUMEN CHART 70  '!I43*I$106</f>
        <v>13130.471856840955</v>
      </c>
      <c r="J55" s="5">
        <f>'BSX-II 351D LUMEN CHART 70  '!J43*J$106</f>
        <v>11135.507457073038</v>
      </c>
      <c r="K55" s="5">
        <f>'BSX-II 351D LUMEN CHART 70  '!K43*K$106</f>
        <v>13713.13449354701</v>
      </c>
      <c r="L55" s="5">
        <f>'BSX-II 351D LUMEN CHART 70  '!L43*L$106</f>
        <v>13357.765772085599</v>
      </c>
      <c r="M55" s="5">
        <f>'BSX-II 351D LUMEN CHART 70  '!M43*M$106</f>
        <v>13194.183150875717</v>
      </c>
      <c r="N55" s="5">
        <f>'BSX-II 351D LUMEN CHART 70  '!N43*N$106</f>
        <v>13278.828950437153</v>
      </c>
      <c r="O55" s="5">
        <f>'BSX-II 351D LUMEN CHART 70  '!O43*O$106</f>
        <v>11904.137304755703</v>
      </c>
      <c r="P55" s="5">
        <f>'BSX-II 351D LUMEN CHART 70  '!P43*P$106</f>
        <v>10742.173830777048</v>
      </c>
      <c r="Q55" s="5">
        <f>'BSX-II 351D LUMEN CHART 70  '!Q43*Q$106</f>
        <v>15673.934046972952</v>
      </c>
      <c r="R55" s="5">
        <f>'BSX-II 351D LUMEN CHART 70  '!R43*R$106</f>
        <v>15544.820763658443</v>
      </c>
      <c r="S55" s="5">
        <f>'BSX-II 351D LUMEN CHART 70  '!S43*S$106</f>
        <v>14091.701369545843</v>
      </c>
      <c r="T55" s="14">
        <f>'FUTURE LED TOOL'!E7</f>
        <v>120.73513513513514</v>
      </c>
      <c r="V55" s="1"/>
      <c r="W55" s="5">
        <f t="shared" si="55"/>
        <v>110.95621630894857</v>
      </c>
      <c r="X55" s="5">
        <f t="shared" si="40"/>
        <v>113.28584879789148</v>
      </c>
      <c r="Y55" s="5">
        <f t="shared" si="41"/>
        <v>95.891166514620892</v>
      </c>
      <c r="Z55" s="5">
        <f t="shared" si="42"/>
        <v>95.369301266783793</v>
      </c>
      <c r="AA55" s="5">
        <f t="shared" si="43"/>
        <v>93.48689233581517</v>
      </c>
      <c r="AB55" s="5">
        <f t="shared" si="44"/>
        <v>108.75435590596243</v>
      </c>
      <c r="AC55" s="5">
        <f t="shared" si="45"/>
        <v>92.230877487397564</v>
      </c>
      <c r="AD55" s="5">
        <f t="shared" si="46"/>
        <v>113.58031345389492</v>
      </c>
      <c r="AE55" s="5">
        <f t="shared" si="47"/>
        <v>110.63693892531499</v>
      </c>
      <c r="AF55" s="5">
        <f t="shared" si="48"/>
        <v>109.28205063180549</v>
      </c>
      <c r="AG55" s="5">
        <f t="shared" si="49"/>
        <v>109.98313734916159</v>
      </c>
      <c r="AH55" s="5">
        <f t="shared" si="50"/>
        <v>98.597125778107312</v>
      </c>
      <c r="AI55" s="5">
        <f t="shared" si="51"/>
        <v>88.973055099111477</v>
      </c>
      <c r="AJ55" s="5">
        <f t="shared" si="52"/>
        <v>129.82081835109224</v>
      </c>
      <c r="AK55" s="5">
        <f t="shared" si="53"/>
        <v>128.75142555859651</v>
      </c>
      <c r="AL55" s="5">
        <f t="shared" si="54"/>
        <v>116.71582885771763</v>
      </c>
    </row>
    <row r="56" spans="1:40" hidden="1" x14ac:dyDescent="0.25">
      <c r="A56" s="82" t="s">
        <v>33</v>
      </c>
      <c r="B56" s="82" t="s">
        <v>37</v>
      </c>
      <c r="C56" s="2">
        <v>350</v>
      </c>
      <c r="D56" s="5">
        <f>'BSX-II 351D LUMEN CHART 70  '!D44*D$106</f>
        <v>6537.8838681690331</v>
      </c>
      <c r="E56" s="5">
        <f>'BSX-II 351D LUMEN CHART 70  '!E44*E$106</f>
        <v>6675.1530286982015</v>
      </c>
      <c r="F56" s="5">
        <f>'BSX-II 351D LUMEN CHART 70  '!F44*F$106</f>
        <v>5650.2044816509224</v>
      </c>
      <c r="G56" s="5">
        <f>'BSX-II 351D LUMEN CHART 70  '!G44*G$106</f>
        <v>5619.4545651641156</v>
      </c>
      <c r="H56" s="5">
        <f>'BSX-II 351D LUMEN CHART 70  '!H44*H$106</f>
        <v>5508.5372016086649</v>
      </c>
      <c r="I56" s="5">
        <f>'BSX-II 351D LUMEN CHART 70  '!I44*I$106</f>
        <v>6408.1434346221631</v>
      </c>
      <c r="J56" s="5">
        <f>'BSX-II 351D LUMEN CHART 70  '!J44*J$106</f>
        <v>5434.528917180638</v>
      </c>
      <c r="K56" s="5">
        <f>'BSX-II 351D LUMEN CHART 70  '!K44*K$106</f>
        <v>6692.5037981122396</v>
      </c>
      <c r="L56" s="5">
        <f>'BSX-II 351D LUMEN CHART 70  '!L44*L$106</f>
        <v>6519.0710560043035</v>
      </c>
      <c r="M56" s="5">
        <f>'BSX-II 351D LUMEN CHART 70  '!M44*M$106</f>
        <v>6439.2368420054945</v>
      </c>
      <c r="N56" s="5">
        <f>'BSX-II 351D LUMEN CHART 70  '!N44*N$106</f>
        <v>6480.5470424797741</v>
      </c>
      <c r="O56" s="5">
        <f>'BSX-II 351D LUMEN CHART 70  '!O44*O$106</f>
        <v>5809.6479811247218</v>
      </c>
      <c r="P56" s="5">
        <f>'BSX-II 351D LUMEN CHART 70  '!P44*P$106</f>
        <v>5242.5679334135857</v>
      </c>
      <c r="Q56" s="5">
        <f>'BSX-II 351D LUMEN CHART 70  '!Q44*Q$106</f>
        <v>7649.4446393776025</v>
      </c>
      <c r="R56" s="5">
        <f>'BSX-II 351D LUMEN CHART 70  '!R44*R$106</f>
        <v>7586.4327044056445</v>
      </c>
      <c r="S56" s="5">
        <f>'BSX-II 351D LUMEN CHART 70  '!S44*S$106</f>
        <v>6877.2580756010175</v>
      </c>
      <c r="T56" s="14">
        <f>'FUTURE LED TOOL'!E8</f>
        <v>49.297297297297298</v>
      </c>
      <c r="V56" s="1"/>
      <c r="W56" s="5">
        <f t="shared" si="55"/>
        <v>132.62154776439377</v>
      </c>
      <c r="X56" s="5">
        <f t="shared" si="40"/>
        <v>135.40606472688236</v>
      </c>
      <c r="Y56" s="5">
        <f t="shared" si="41"/>
        <v>114.61489354226103</v>
      </c>
      <c r="Z56" s="5">
        <f t="shared" si="42"/>
        <v>113.99112878896506</v>
      </c>
      <c r="AA56" s="5">
        <f t="shared" si="43"/>
        <v>111.74116033964945</v>
      </c>
      <c r="AB56" s="5">
        <f t="shared" si="44"/>
        <v>129.98975168915572</v>
      </c>
      <c r="AC56" s="5">
        <f t="shared" si="45"/>
        <v>110.23989579807215</v>
      </c>
      <c r="AD56" s="5">
        <f t="shared" si="46"/>
        <v>135.75802660644345</v>
      </c>
      <c r="AE56" s="5">
        <f t="shared" si="47"/>
        <v>132.23992821938555</v>
      </c>
      <c r="AF56" s="5">
        <f t="shared" si="48"/>
        <v>130.62048418541846</v>
      </c>
      <c r="AG56" s="5">
        <f t="shared" si="49"/>
        <v>131.45846522574104</v>
      </c>
      <c r="AH56" s="5">
        <f t="shared" si="50"/>
        <v>117.84921891535893</v>
      </c>
      <c r="AI56" s="5">
        <f t="shared" si="51"/>
        <v>106.34595040367471</v>
      </c>
      <c r="AJ56" s="5">
        <f t="shared" si="52"/>
        <v>155.1696555136904</v>
      </c>
      <c r="AK56" s="5">
        <f t="shared" si="53"/>
        <v>153.8914528854215</v>
      </c>
      <c r="AL56" s="5">
        <f t="shared" si="54"/>
        <v>139.50578333181889</v>
      </c>
    </row>
    <row r="57" spans="1:40" hidden="1" x14ac:dyDescent="0.25">
      <c r="A57" s="83"/>
      <c r="B57" s="83"/>
      <c r="C57" s="2">
        <v>530</v>
      </c>
      <c r="D57" s="5">
        <f>'BSX-II 351D LUMEN CHART 70  '!D45*D$106</f>
        <v>9897.2148902740701</v>
      </c>
      <c r="E57" s="5">
        <f>'BSX-II 351D LUMEN CHART 70  '!E45*E$106</f>
        <v>10105.016436915061</v>
      </c>
      <c r="F57" s="5">
        <f>'BSX-II 351D LUMEN CHART 70  '!F45*F$106</f>
        <v>8553.423256897011</v>
      </c>
      <c r="G57" s="5">
        <f>'BSX-II 351D LUMEN CHART 70  '!G45*G$106</f>
        <v>8506.8732511972121</v>
      </c>
      <c r="H57" s="5">
        <f>'BSX-II 351D LUMEN CHART 70  '!H45*H$106</f>
        <v>8338.9637250712294</v>
      </c>
      <c r="I57" s="5">
        <f>'BSX-II 351D LUMEN CHART 70  '!I45*I$106</f>
        <v>9700.810522031552</v>
      </c>
      <c r="J57" s="5">
        <f>'BSX-II 351D LUMEN CHART 70  '!J45*J$106</f>
        <v>8226.9281017083067</v>
      </c>
      <c r="K57" s="5">
        <f>'BSX-II 351D LUMEN CHART 70  '!K45*K$106</f>
        <v>10131.282472969695</v>
      </c>
      <c r="L57" s="5">
        <f>'BSX-II 351D LUMEN CHART 70  '!L45*L$106</f>
        <v>9868.7355767164827</v>
      </c>
      <c r="M57" s="5">
        <f>'BSX-II 351D LUMEN CHART 70  '!M45*M$106</f>
        <v>9747.880512987178</v>
      </c>
      <c r="N57" s="5">
        <f>'BSX-II 351D LUMEN CHART 70  '!N45*N$106</f>
        <v>9810.4169451873349</v>
      </c>
      <c r="O57" s="5">
        <f>'BSX-II 351D LUMEN CHART 70  '!O45*O$106</f>
        <v>8794.792881835212</v>
      </c>
      <c r="P57" s="5">
        <f>'BSX-II 351D LUMEN CHART 70  '!P45*P$106</f>
        <v>7936.3326819669346</v>
      </c>
      <c r="Q57" s="5">
        <f>'BSX-II 351D LUMEN CHART 70  '!Q45*Q$106</f>
        <v>11579.923858203623</v>
      </c>
      <c r="R57" s="5">
        <f>'BSX-II 351D LUMEN CHART 70  '!R45*R$106</f>
        <v>11484.534788338713</v>
      </c>
      <c r="S57" s="5">
        <f>'BSX-II 351D LUMEN CHART 70  '!S45*S$106</f>
        <v>10410.968197444919</v>
      </c>
      <c r="T57" s="14">
        <f>'FUTURE LED TOOL'!E9</f>
        <v>76.032432432432429</v>
      </c>
      <c r="V57" s="1"/>
      <c r="W57" s="5">
        <f t="shared" si="55"/>
        <v>130.17096222811767</v>
      </c>
      <c r="X57" s="5">
        <f t="shared" si="40"/>
        <v>132.9040267900815</v>
      </c>
      <c r="Y57" s="5">
        <f t="shared" si="41"/>
        <v>112.49703558409975</v>
      </c>
      <c r="Z57" s="5">
        <f t="shared" si="42"/>
        <v>111.88479677744094</v>
      </c>
      <c r="AA57" s="5">
        <f t="shared" si="43"/>
        <v>109.67640332277674</v>
      </c>
      <c r="AB57" s="5">
        <f t="shared" si="44"/>
        <v>127.58779657157949</v>
      </c>
      <c r="AC57" s="5">
        <f t="shared" si="45"/>
        <v>108.20287919920636</v>
      </c>
      <c r="AD57" s="5">
        <f t="shared" si="46"/>
        <v>133.24948510588609</v>
      </c>
      <c r="AE57" s="5">
        <f t="shared" si="47"/>
        <v>129.79639426223159</v>
      </c>
      <c r="AF57" s="5">
        <f t="shared" si="48"/>
        <v>128.20687437101009</v>
      </c>
      <c r="AG57" s="5">
        <f t="shared" si="49"/>
        <v>129.0293711687514</v>
      </c>
      <c r="AH57" s="5">
        <f t="shared" si="50"/>
        <v>115.67159698133899</v>
      </c>
      <c r="AI57" s="5">
        <f t="shared" si="51"/>
        <v>104.38088626218421</v>
      </c>
      <c r="AJ57" s="5">
        <f t="shared" si="52"/>
        <v>152.30242526430189</v>
      </c>
      <c r="AK57" s="5">
        <f t="shared" si="53"/>
        <v>151.04784130830811</v>
      </c>
      <c r="AL57" s="5">
        <f t="shared" si="54"/>
        <v>136.92799065315728</v>
      </c>
    </row>
    <row r="58" spans="1:40" hidden="1" x14ac:dyDescent="0.25">
      <c r="A58" s="83"/>
      <c r="B58" s="83"/>
      <c r="C58" s="2">
        <v>700</v>
      </c>
      <c r="D58" s="5">
        <f>'BSX-II 351D LUMEN CHART 70  '!D46*D$106</f>
        <v>12823.698317710114</v>
      </c>
      <c r="E58" s="5">
        <f>'BSX-II 351D LUMEN CHART 70  '!E46*E$106</f>
        <v>13092.944198861618</v>
      </c>
      <c r="F58" s="5">
        <f>'BSX-II 351D LUMEN CHART 70  '!F46*F$106</f>
        <v>11082.564200755205</v>
      </c>
      <c r="G58" s="5">
        <f>'BSX-II 351D LUMEN CHART 70  '!G46*G$106</f>
        <v>11022.249936954735</v>
      </c>
      <c r="H58" s="5">
        <f>'BSX-II 351D LUMEN CHART 70  '!H46*H$106</f>
        <v>10804.691650953971</v>
      </c>
      <c r="I58" s="5">
        <f>'BSX-II 351D LUMEN CHART 70  '!I46*I$106</f>
        <v>12569.21961895037</v>
      </c>
      <c r="J58" s="5">
        <f>'BSX-II 351D LUMEN CHART 70  '!J46*J$106</f>
        <v>10659.528486288877</v>
      </c>
      <c r="K58" s="5">
        <f>'BSX-II 351D LUMEN CHART 70  '!K46*K$106</f>
        <v>13126.976775308725</v>
      </c>
      <c r="L58" s="5">
        <f>'BSX-II 351D LUMEN CHART 70  '!L46*L$106</f>
        <v>12786.798025111953</v>
      </c>
      <c r="M58" s="5">
        <f>'BSX-II 351D LUMEN CHART 70  '!M46*M$106</f>
        <v>12630.207621183752</v>
      </c>
      <c r="N58" s="5">
        <f>'BSX-II 351D LUMEN CHART 70  '!N46*N$106</f>
        <v>12711.235299100377</v>
      </c>
      <c r="O58" s="5">
        <f>'BSX-II 351D LUMEN CHART 70  '!O46*O$106</f>
        <v>11395.303823728131</v>
      </c>
      <c r="P58" s="5">
        <f>'BSX-II 351D LUMEN CHART 70  '!P46*P$106</f>
        <v>10283.007612832474</v>
      </c>
      <c r="Q58" s="5">
        <f>'BSX-II 351D LUMEN CHART 70  '!Q46*Q$106</f>
        <v>15003.963412533811</v>
      </c>
      <c r="R58" s="5">
        <f>'BSX-II 351D LUMEN CHART 70  '!R46*R$106</f>
        <v>14880.368980330803</v>
      </c>
      <c r="S58" s="5">
        <f>'BSX-II 351D LUMEN CHART 70  '!S46*S$106</f>
        <v>13489.362092208841</v>
      </c>
      <c r="T58" s="14">
        <f>'FUTURE LED TOOL'!E10</f>
        <v>101.91351351351351</v>
      </c>
      <c r="V58" s="1"/>
      <c r="W58" s="5">
        <f t="shared" si="55"/>
        <v>125.82922397243934</v>
      </c>
      <c r="X58" s="5">
        <f t="shared" si="40"/>
        <v>128.471129563456</v>
      </c>
      <c r="Y58" s="5">
        <f t="shared" si="41"/>
        <v>108.74479564759271</v>
      </c>
      <c r="Z58" s="5">
        <f t="shared" si="42"/>
        <v>108.15297752925777</v>
      </c>
      <c r="AA58" s="5">
        <f t="shared" si="43"/>
        <v>106.01824310101225</v>
      </c>
      <c r="AB58" s="5">
        <f t="shared" si="44"/>
        <v>123.33221754035317</v>
      </c>
      <c r="AC58" s="5">
        <f t="shared" si="45"/>
        <v>104.59386708196894</v>
      </c>
      <c r="AD58" s="5">
        <f t="shared" si="46"/>
        <v>128.80506542018216</v>
      </c>
      <c r="AE58" s="5">
        <f t="shared" si="47"/>
        <v>125.46714939247435</v>
      </c>
      <c r="AF58" s="5">
        <f t="shared" si="48"/>
        <v>123.93064654285533</v>
      </c>
      <c r="AG58" s="5">
        <f t="shared" si="49"/>
        <v>124.72570968142409</v>
      </c>
      <c r="AH58" s="5">
        <f t="shared" si="50"/>
        <v>111.81347233423699</v>
      </c>
      <c r="AI58" s="5">
        <f t="shared" si="51"/>
        <v>100.89935336660697</v>
      </c>
      <c r="AJ58" s="5">
        <f t="shared" si="52"/>
        <v>147.22251147336135</v>
      </c>
      <c r="AK58" s="5">
        <f t="shared" si="53"/>
        <v>146.00977306466524</v>
      </c>
      <c r="AL58" s="5">
        <f t="shared" si="54"/>
        <v>132.36087764180735</v>
      </c>
    </row>
    <row r="59" spans="1:40" hidden="1" x14ac:dyDescent="0.25">
      <c r="A59" s="83"/>
      <c r="B59" s="83"/>
      <c r="C59" s="2">
        <v>1050</v>
      </c>
      <c r="D59" s="5">
        <f>'BSX-II 351D LUMEN CHART 70  '!D47*D$106</f>
        <v>18149.364433533581</v>
      </c>
      <c r="E59" s="5">
        <f>'BSX-II 351D LUMEN CHART 70  '!E47*E$106</f>
        <v>18530.427797485139</v>
      </c>
      <c r="F59" s="5">
        <f>'BSX-II 351D LUMEN CHART 70  '!F47*F$106</f>
        <v>15685.139462439894</v>
      </c>
      <c r="G59" s="5">
        <f>'BSX-II 351D LUMEN CHART 70  '!G47*G$106</f>
        <v>15599.776759174862</v>
      </c>
      <c r="H59" s="5">
        <f>'BSX-II 351D LUMEN CHART 70  '!H47*H$106</f>
        <v>15291.866784974234</v>
      </c>
      <c r="I59" s="5">
        <f>'BSX-II 351D LUMEN CHART 70  '!I47*I$106</f>
        <v>17789.201044631689</v>
      </c>
      <c r="J59" s="5">
        <f>'BSX-II 351D LUMEN CHART 70  '!J47*J$106</f>
        <v>15086.417536827672</v>
      </c>
      <c r="K59" s="5">
        <f>'BSX-II 351D LUMEN CHART 70  '!K47*K$106</f>
        <v>18578.594061011288</v>
      </c>
      <c r="L59" s="5">
        <f>'BSX-II 351D LUMEN CHART 70  '!L47*L$106</f>
        <v>18097.139494871139</v>
      </c>
      <c r="M59" s="5">
        <f>'BSX-II 351D LUMEN CHART 70  '!M47*M$106</f>
        <v>17875.517289070955</v>
      </c>
      <c r="N59" s="5">
        <f>'BSX-II 351D LUMEN CHART 70  '!N47*N$106</f>
        <v>16953.545995938501</v>
      </c>
      <c r="O59" s="5">
        <f>'BSX-II 351D LUMEN CHART 70  '!O47*O$106</f>
        <v>16127.759465618128</v>
      </c>
      <c r="P59" s="5">
        <f>'BSX-II 351D LUMEN CHART 70  '!P47*P$106</f>
        <v>14553.528008402391</v>
      </c>
      <c r="Q59" s="5">
        <f>'BSX-II 351D LUMEN CHART 70  '!Q47*Q$106</f>
        <v>21235.09093670774</v>
      </c>
      <c r="R59" s="5">
        <f>'BSX-II 351D LUMEN CHART 70  '!R47*R$106</f>
        <v>21060.1678890476</v>
      </c>
      <c r="S59" s="5">
        <f>'BSX-II 351D LUMEN CHART 70  '!S47*S$106</f>
        <v>19091.477553653844</v>
      </c>
      <c r="T59" s="14">
        <f>'FUTURE LED TOOL'!E11</f>
        <v>157.18918918918919</v>
      </c>
      <c r="V59" s="1"/>
      <c r="W59" s="5">
        <f t="shared" si="55"/>
        <v>115.46191266175077</v>
      </c>
      <c r="X59" s="5">
        <f t="shared" si="40"/>
        <v>117.8861465795994</v>
      </c>
      <c r="Y59" s="5">
        <f t="shared" si="41"/>
        <v>99.785103182647191</v>
      </c>
      <c r="Z59" s="5">
        <f t="shared" si="42"/>
        <v>99.242046095163317</v>
      </c>
      <c r="AA59" s="5">
        <f t="shared" si="43"/>
        <v>97.283196534395913</v>
      </c>
      <c r="AB59" s="5">
        <f t="shared" si="44"/>
        <v>113.17063938297326</v>
      </c>
      <c r="AC59" s="5">
        <f t="shared" si="45"/>
        <v>95.976177589859674</v>
      </c>
      <c r="AD59" s="5">
        <f t="shared" si="46"/>
        <v>118.19256882005118</v>
      </c>
      <c r="AE59" s="5">
        <f t="shared" si="47"/>
        <v>115.12967010148419</v>
      </c>
      <c r="AF59" s="5">
        <f t="shared" si="48"/>
        <v>113.7197626711873</v>
      </c>
      <c r="AG59" s="5">
        <f t="shared" si="49"/>
        <v>107.85440196865964</v>
      </c>
      <c r="AH59" s="5">
        <f t="shared" si="50"/>
        <v>102.60094570630514</v>
      </c>
      <c r="AI59" s="5">
        <f t="shared" si="51"/>
        <v>92.586061951665826</v>
      </c>
      <c r="AJ59" s="5">
        <f t="shared" si="52"/>
        <v>135.09256613792749</v>
      </c>
      <c r="AK59" s="5">
        <f t="shared" si="53"/>
        <v>133.97974757475259</v>
      </c>
      <c r="AL59" s="5">
        <f t="shared" si="54"/>
        <v>121.45541084683497</v>
      </c>
    </row>
    <row r="60" spans="1:40" hidden="1" x14ac:dyDescent="0.25">
      <c r="A60" s="83"/>
      <c r="B60" s="83"/>
      <c r="C60" s="2">
        <v>1200</v>
      </c>
      <c r="D60" s="5">
        <f>'BSX-II 351D LUMEN CHART 70  '!D48*D$106</f>
        <v>19797.508034695853</v>
      </c>
      <c r="E60" s="5">
        <f>'BSX-II 351D LUMEN CHART 70  '!E48*E$106</f>
        <v>20213.175758884605</v>
      </c>
      <c r="F60" s="5">
        <f>'BSX-II 351D LUMEN CHART 70  '!F48*F$106</f>
        <v>17109.506818830294</v>
      </c>
      <c r="G60" s="5">
        <f>'BSX-II 351D LUMEN CHART 70  '!G48*G$106</f>
        <v>17016.392329342696</v>
      </c>
      <c r="H60" s="5">
        <f>'BSX-II 351D LUMEN CHART 70  '!H48*H$106</f>
        <v>16680.521053490356</v>
      </c>
      <c r="I60" s="5">
        <f>'BSX-II 351D LUMEN CHART 70  '!I48*I$106</f>
        <v>19404.638212080237</v>
      </c>
      <c r="J60" s="5">
        <f>'BSX-II 351D LUMEN CHART 70  '!J48*J$106</f>
        <v>16456.414961191687</v>
      </c>
      <c r="K60" s="5">
        <f>'BSX-II 351D LUMEN CHART 70  '!K48*K$106</f>
        <v>20265.716000315781</v>
      </c>
      <c r="L60" s="5">
        <f>'BSX-II 351D LUMEN CHART 70  '!L48*L$106</f>
        <v>19740.540549880196</v>
      </c>
      <c r="M60" s="5">
        <f>'BSX-II 351D LUMEN CHART 70  '!M48*M$106</f>
        <v>19498.792833806481</v>
      </c>
      <c r="N60" s="5">
        <f>'BSX-II 351D LUMEN CHART 70  '!N48*N$106</f>
        <v>19623.885148429294</v>
      </c>
      <c r="O60" s="5">
        <f>'BSX-II 351D LUMEN CHART 70  '!O48*O$106</f>
        <v>17592.321140033066</v>
      </c>
      <c r="P60" s="5">
        <f>'BSX-II 351D LUMEN CHART 70  '!P48*P$106</f>
        <v>15875.133740064601</v>
      </c>
      <c r="Q60" s="5">
        <f>'BSX-II 351D LUMEN CHART 70  '!Q48*Q$106</f>
        <v>23163.449330501902</v>
      </c>
      <c r="R60" s="5">
        <f>'BSX-II 351D LUMEN CHART 70  '!R48*R$106</f>
        <v>22972.641522647951</v>
      </c>
      <c r="S60" s="5">
        <f>'BSX-II 351D LUMEN CHART 70  '!S48*S$106</f>
        <v>20825.174437752474</v>
      </c>
      <c r="T60" s="14">
        <f>'FUTURE LED TOOL'!E12</f>
        <v>181.10270270270271</v>
      </c>
      <c r="V60" s="1"/>
      <c r="W60" s="5">
        <f t="shared" si="55"/>
        <v>109.31646926990008</v>
      </c>
      <c r="X60" s="5">
        <f t="shared" si="40"/>
        <v>111.61167369250393</v>
      </c>
      <c r="Y60" s="5">
        <f t="shared" si="41"/>
        <v>94.474055679429441</v>
      </c>
      <c r="Z60" s="5">
        <f t="shared" si="42"/>
        <v>93.959902725895375</v>
      </c>
      <c r="AA60" s="5">
        <f t="shared" si="43"/>
        <v>92.105312646123323</v>
      </c>
      <c r="AB60" s="5">
        <f t="shared" si="44"/>
        <v>107.14714867582508</v>
      </c>
      <c r="AC60" s="5">
        <f t="shared" si="45"/>
        <v>90.867859593495169</v>
      </c>
      <c r="AD60" s="5">
        <f t="shared" si="46"/>
        <v>111.90178665408366</v>
      </c>
      <c r="AE60" s="5">
        <f t="shared" si="47"/>
        <v>109.0019102712463</v>
      </c>
      <c r="AF60" s="5">
        <f t="shared" si="48"/>
        <v>107.66704495744385</v>
      </c>
      <c r="AG60" s="5">
        <f t="shared" si="49"/>
        <v>108.35777078735133</v>
      </c>
      <c r="AH60" s="5">
        <f t="shared" si="50"/>
        <v>97.140025397150097</v>
      </c>
      <c r="AI60" s="5">
        <f t="shared" si="51"/>
        <v>87.658182363656607</v>
      </c>
      <c r="AJ60" s="5">
        <f t="shared" si="52"/>
        <v>127.90228408974605</v>
      </c>
      <c r="AK60" s="5">
        <f t="shared" si="53"/>
        <v>126.84869513162222</v>
      </c>
      <c r="AL60" s="5">
        <f t="shared" si="54"/>
        <v>114.99096439184</v>
      </c>
    </row>
    <row r="61" spans="1:40" hidden="1" x14ac:dyDescent="0.25">
      <c r="A61" s="82" t="s">
        <v>35</v>
      </c>
      <c r="B61" s="82" t="s">
        <v>38</v>
      </c>
      <c r="C61" s="2">
        <v>350</v>
      </c>
      <c r="D61" s="5">
        <f>'BSX-II 351D LUMEN CHART 70  '!D49*D$106</f>
        <v>8455.6631361652817</v>
      </c>
      <c r="E61" s="5">
        <f>'BSX-II 351D LUMEN CHART 70  '!E49*E$106</f>
        <v>8633.1979171163402</v>
      </c>
      <c r="F61" s="5">
        <f>'BSX-II 351D LUMEN CHART 70  '!F49*F$106</f>
        <v>7307.5977962685256</v>
      </c>
      <c r="G61" s="5">
        <f>'BSX-II 351D LUMEN CHART 70  '!G49*G$106</f>
        <v>7267.8279042789227</v>
      </c>
      <c r="H61" s="5">
        <f>'BSX-II 351D LUMEN CHART 70  '!H49*H$106</f>
        <v>7124.3747807472055</v>
      </c>
      <c r="I61" s="5">
        <f>'BSX-II 351D LUMEN CHART 70  '!I49*I$106</f>
        <v>8287.8655087779953</v>
      </c>
      <c r="J61" s="5">
        <f>'BSX-II 351D LUMEN CHART 70  '!J49*J$106</f>
        <v>7028.6573995536255</v>
      </c>
      <c r="K61" s="5">
        <f>'BSX-II 351D LUMEN CHART 70  '!K49*K$106</f>
        <v>8655.6382455584953</v>
      </c>
      <c r="L61" s="5">
        <f>'BSX-II 351D LUMEN CHART 70  '!L49*L$106</f>
        <v>8431.3318990988973</v>
      </c>
      <c r="M61" s="5">
        <f>'BSX-II 351D LUMEN CHART 70  '!M49*M$106</f>
        <v>8328.0796489937711</v>
      </c>
      <c r="N61" s="5">
        <f>'BSX-II 351D LUMEN CHART 70  '!N49*N$106</f>
        <v>8381.5075082738385</v>
      </c>
      <c r="O61" s="5">
        <f>'BSX-II 351D LUMEN CHART 70  '!O49*O$106</f>
        <v>7513.8113889213055</v>
      </c>
      <c r="P61" s="5">
        <f>'BSX-II 351D LUMEN CHART 70  '!P49*P$106</f>
        <v>6780.3878605482369</v>
      </c>
      <c r="Q61" s="5">
        <f>'BSX-II 351D LUMEN CHART 70  '!Q49*Q$106</f>
        <v>9893.2817335950331</v>
      </c>
      <c r="R61" s="5">
        <f>'BSX-II 351D LUMEN CHART 70  '!R49*R$106</f>
        <v>9811.7862976979668</v>
      </c>
      <c r="S61" s="5">
        <f>'BSX-II 351D LUMEN CHART 70  '!S49*S$106</f>
        <v>8894.5871111106444</v>
      </c>
      <c r="T61" s="14">
        <f>'FUTURE LED TOOL'!E13</f>
        <v>65.729729729729726</v>
      </c>
      <c r="W61" s="5">
        <f t="shared" si="55"/>
        <v>128.64290133146193</v>
      </c>
      <c r="X61" s="5">
        <f t="shared" si="40"/>
        <v>131.34388278507592</v>
      </c>
      <c r="Y61" s="5">
        <f t="shared" si="41"/>
        <v>111.1764467359932</v>
      </c>
      <c r="Z61" s="5">
        <f t="shared" si="42"/>
        <v>110.57139492529612</v>
      </c>
      <c r="AA61" s="5">
        <f t="shared" si="43"/>
        <v>108.38892552945995</v>
      </c>
      <c r="AB61" s="5">
        <f t="shared" si="44"/>
        <v>126.09005913848102</v>
      </c>
      <c r="AC61" s="5">
        <f t="shared" si="45"/>
        <v>106.93269892412999</v>
      </c>
      <c r="AD61" s="5">
        <f t="shared" si="46"/>
        <v>131.68528580825014</v>
      </c>
      <c r="AE61" s="5">
        <f t="shared" si="47"/>
        <v>128.27273037280395</v>
      </c>
      <c r="AF61" s="5">
        <f t="shared" si="48"/>
        <v>126.7018696598559</v>
      </c>
      <c r="AG61" s="5">
        <f t="shared" si="49"/>
        <v>127.51471126896877</v>
      </c>
      <c r="AH61" s="5">
        <f t="shared" si="50"/>
        <v>114.31374234789816</v>
      </c>
      <c r="AI61" s="5">
        <f t="shared" si="51"/>
        <v>103.15557189156446</v>
      </c>
      <c r="AJ61" s="5">
        <f t="shared" si="52"/>
        <v>150.51456584827972</v>
      </c>
      <c r="AK61" s="5">
        <f t="shared" si="53"/>
        <v>149.27470929885888</v>
      </c>
      <c r="AL61" s="5">
        <f t="shared" si="54"/>
        <v>135.32060983186426</v>
      </c>
    </row>
    <row r="62" spans="1:40" hidden="1" x14ac:dyDescent="0.25">
      <c r="A62" s="83"/>
      <c r="B62" s="83"/>
      <c r="C62" s="2">
        <v>530</v>
      </c>
      <c r="D62" s="5">
        <f>'BSX-II 351D LUMEN CHART 70  '!D50*D$106</f>
        <v>12800.397924754465</v>
      </c>
      <c r="E62" s="5">
        <f>'BSX-II 351D LUMEN CHART 70  '!E50*E$106</f>
        <v>13069.15459174348</v>
      </c>
      <c r="F62" s="5">
        <f>'BSX-II 351D LUMEN CHART 70  '!F50*F$106</f>
        <v>11062.427412253466</v>
      </c>
      <c r="G62" s="5">
        <f>'BSX-II 351D LUMEN CHART 70  '!G50*G$106</f>
        <v>11002.222738215058</v>
      </c>
      <c r="H62" s="5">
        <f>'BSX-II 351D LUMEN CHART 70  '!H50*H$106</f>
        <v>10785.059751092123</v>
      </c>
      <c r="I62" s="5">
        <f>'BSX-II 351D LUMEN CHART 70  '!I50*I$106</f>
        <v>12546.381608494141</v>
      </c>
      <c r="J62" s="5">
        <f>'BSX-II 351D LUMEN CHART 70  '!J50*J$106</f>
        <v>10640.160344876078</v>
      </c>
      <c r="K62" s="5">
        <f>'BSX-II 351D LUMEN CHART 70  '!K50*K$106</f>
        <v>13103.125331707472</v>
      </c>
      <c r="L62" s="5">
        <f>'BSX-II 351D LUMEN CHART 70  '!L50*L$106</f>
        <v>12763.564679219982</v>
      </c>
      <c r="M62" s="5">
        <f>'BSX-II 351D LUMEN CHART 70  '!M50*M$106</f>
        <v>12607.258796796752</v>
      </c>
      <c r="N62" s="5">
        <f>'BSX-II 351D LUMEN CHART 70  '!N50*N$106</f>
        <v>12688.139249108955</v>
      </c>
      <c r="O62" s="5">
        <f>'BSX-II 351D LUMEN CHART 70  '!O50*O$106</f>
        <v>11374.598793840207</v>
      </c>
      <c r="P62" s="5">
        <f>'BSX-II 351D LUMEN CHART 70  '!P50*P$106</f>
        <v>10264.323602010569</v>
      </c>
      <c r="Q62" s="5">
        <f>'BSX-II 351D LUMEN CHART 70  '!Q50*Q$106</f>
        <v>14976.701523276684</v>
      </c>
      <c r="R62" s="5">
        <f>'BSX-II 351D LUMEN CHART 70  '!R50*R$106</f>
        <v>14853.331659584732</v>
      </c>
      <c r="S62" s="5">
        <f>'BSX-II 351D LUMEN CHART 70  '!S50*S$106</f>
        <v>13464.85220202876</v>
      </c>
      <c r="T62" s="14">
        <f>'FUTURE LED TOOL'!E14</f>
        <v>101.37657657657657</v>
      </c>
      <c r="W62" s="5">
        <f t="shared" si="55"/>
        <v>126.26583336127415</v>
      </c>
      <c r="X62" s="5">
        <f t="shared" si="40"/>
        <v>128.91690598637908</v>
      </c>
      <c r="Y62" s="5">
        <f t="shared" si="41"/>
        <v>109.12212451657675</v>
      </c>
      <c r="Z62" s="5">
        <f t="shared" si="42"/>
        <v>108.52825287411768</v>
      </c>
      <c r="AA62" s="5">
        <f t="shared" si="43"/>
        <v>106.38611122309344</v>
      </c>
      <c r="AB62" s="5">
        <f t="shared" si="44"/>
        <v>123.76016267443212</v>
      </c>
      <c r="AC62" s="5">
        <f t="shared" si="45"/>
        <v>104.9567928232302</v>
      </c>
      <c r="AD62" s="5">
        <f t="shared" si="46"/>
        <v>129.25200055270949</v>
      </c>
      <c r="AE62" s="5">
        <f t="shared" si="47"/>
        <v>125.90250243436462</v>
      </c>
      <c r="AF62" s="5">
        <f t="shared" si="48"/>
        <v>124.36066813987982</v>
      </c>
      <c r="AG62" s="5">
        <f t="shared" si="49"/>
        <v>125.15849003368888</v>
      </c>
      <c r="AH62" s="5">
        <f t="shared" si="50"/>
        <v>112.20144907189882</v>
      </c>
      <c r="AI62" s="5">
        <f t="shared" si="51"/>
        <v>101.24945967431867</v>
      </c>
      <c r="AJ62" s="5">
        <f t="shared" si="52"/>
        <v>147.73335250637282</v>
      </c>
      <c r="AK62" s="5">
        <f t="shared" si="53"/>
        <v>146.51640606905883</v>
      </c>
      <c r="AL62" s="5">
        <f t="shared" si="54"/>
        <v>132.82015093356253</v>
      </c>
    </row>
    <row r="63" spans="1:40" hidden="1" x14ac:dyDescent="0.25">
      <c r="A63" s="83"/>
      <c r="B63" s="83"/>
      <c r="C63" s="2">
        <v>700</v>
      </c>
      <c r="D63" s="5">
        <f>'BSX-II 351D LUMEN CHART 70  '!D51*D$106</f>
        <v>16585.316490905083</v>
      </c>
      <c r="E63" s="5">
        <f>'BSX-II 351D LUMEN CHART 70  '!E51*E$106</f>
        <v>16933.541163861028</v>
      </c>
      <c r="F63" s="5">
        <f>'BSX-II 351D LUMEN CHART 70  '!F51*F$106</f>
        <v>14333.449699643397</v>
      </c>
      <c r="G63" s="5">
        <f>'BSX-II 351D LUMEN CHART 70  '!G51*G$106</f>
        <v>14255.443251794788</v>
      </c>
      <c r="H63" s="5">
        <f>'BSX-II 351D LUMEN CHART 70  '!H51*H$106</f>
        <v>13974.067868567139</v>
      </c>
      <c r="I63" s="5">
        <f>'BSX-II 351D LUMEN CHART 70  '!I51*I$106</f>
        <v>16256.190707175811</v>
      </c>
      <c r="J63" s="5">
        <f>'BSX-II 351D LUMEN CHART 70  '!J51*J$106</f>
        <v>13786.323508933614</v>
      </c>
      <c r="K63" s="5">
        <f>'BSX-II 351D LUMEN CHART 70  '!K51*K$106</f>
        <v>16977.556629399289</v>
      </c>
      <c r="L63" s="5">
        <f>'BSX-II 351D LUMEN CHART 70  '!L51*L$106</f>
        <v>16537.592112478123</v>
      </c>
      <c r="M63" s="5">
        <f>'BSX-II 351D LUMEN CHART 70  '!M51*M$106</f>
        <v>16335.068523397653</v>
      </c>
      <c r="N63" s="5">
        <f>'BSX-II 351D LUMEN CHART 70  '!N51*N$106</f>
        <v>16439.864320169818</v>
      </c>
      <c r="O63" s="5">
        <f>'BSX-II 351D LUMEN CHART 70  '!O51*O$106</f>
        <v>14737.926278688383</v>
      </c>
      <c r="P63" s="5">
        <f>'BSX-II 351D LUMEN CHART 70  '!P51*P$106</f>
        <v>13299.356512596665</v>
      </c>
      <c r="Q63" s="5">
        <f>'BSX-II 351D LUMEN CHART 70  '!Q51*Q$106</f>
        <v>19405.126013543733</v>
      </c>
      <c r="R63" s="5">
        <f>'BSX-II 351D LUMEN CHART 70  '!R51*R$106</f>
        <v>19245.277214561171</v>
      </c>
      <c r="S63" s="5">
        <f>'BSX-II 351D LUMEN CHART 70  '!S51*S$106</f>
        <v>17446.241639256765</v>
      </c>
      <c r="T63" s="14">
        <f>'FUTURE LED TOOL'!E15</f>
        <v>135.88468468468469</v>
      </c>
      <c r="W63" s="5">
        <f t="shared" si="55"/>
        <v>122.05434725326616</v>
      </c>
      <c r="X63" s="5">
        <f t="shared" si="40"/>
        <v>124.61699567655232</v>
      </c>
      <c r="Y63" s="5">
        <f t="shared" si="41"/>
        <v>105.48245177816491</v>
      </c>
      <c r="Z63" s="5">
        <f t="shared" si="42"/>
        <v>104.90838820338001</v>
      </c>
      <c r="AA63" s="5">
        <f t="shared" si="43"/>
        <v>102.83769580798189</v>
      </c>
      <c r="AB63" s="5">
        <f t="shared" si="44"/>
        <v>119.63225101414255</v>
      </c>
      <c r="AC63" s="5">
        <f t="shared" si="45"/>
        <v>101.45605106950985</v>
      </c>
      <c r="AD63" s="5">
        <f t="shared" si="46"/>
        <v>124.94091345757671</v>
      </c>
      <c r="AE63" s="5">
        <f t="shared" si="47"/>
        <v>121.7031349107001</v>
      </c>
      <c r="AF63" s="5">
        <f t="shared" si="48"/>
        <v>120.21272714656966</v>
      </c>
      <c r="AG63" s="5">
        <f t="shared" si="49"/>
        <v>120.98393839098134</v>
      </c>
      <c r="AH63" s="5">
        <f t="shared" si="50"/>
        <v>108.45906816420988</v>
      </c>
      <c r="AI63" s="5">
        <f t="shared" si="51"/>
        <v>97.872372765608745</v>
      </c>
      <c r="AJ63" s="5">
        <f t="shared" si="52"/>
        <v>142.80583612916055</v>
      </c>
      <c r="AK63" s="5">
        <f t="shared" si="53"/>
        <v>141.62947987272528</v>
      </c>
      <c r="AL63" s="5">
        <f t="shared" si="54"/>
        <v>128.39005131255308</v>
      </c>
    </row>
    <row r="64" spans="1:40" hidden="1" x14ac:dyDescent="0.25">
      <c r="A64" s="83"/>
      <c r="B64" s="83"/>
      <c r="C64" s="2">
        <v>1050</v>
      </c>
      <c r="D64" s="5">
        <f>'BSX-II 351D LUMEN CHART 70  '!D52*D$106</f>
        <v>23473.178000703429</v>
      </c>
      <c r="E64" s="5">
        <f>'BSX-II 351D LUMEN CHART 70  '!E52*E$106</f>
        <v>23966.01995141411</v>
      </c>
      <c r="F64" s="5">
        <f>'BSX-II 351D LUMEN CHART 70  '!F52*F$106</f>
        <v>20286.113704755597</v>
      </c>
      <c r="G64" s="5">
        <f>'BSX-II 351D LUMEN CHART 70  '!G52*G$106</f>
        <v>20175.711275199486</v>
      </c>
      <c r="H64" s="5">
        <f>'BSX-II 351D LUMEN CHART 70  '!H52*H$106</f>
        <v>19777.481041900006</v>
      </c>
      <c r="I64" s="5">
        <f>'BSX-II 351D LUMEN CHART 70  '!I52*I$106</f>
        <v>23007.366684390319</v>
      </c>
      <c r="J64" s="5">
        <f>'BSX-II 351D LUMEN CHART 70  '!J52*J$106</f>
        <v>19511.766680963792</v>
      </c>
      <c r="K64" s="5">
        <f>'BSX-II 351D LUMEN CHART 70  '!K52*K$106</f>
        <v>24028.314985574594</v>
      </c>
      <c r="L64" s="5">
        <f>'BSX-II 351D LUMEN CHART 70  '!L52*L$106</f>
        <v>23405.633746700008</v>
      </c>
      <c r="M64" s="5">
        <f>'BSX-II 351D LUMEN CHART 70  '!M52*M$106</f>
        <v>23119.002360531758</v>
      </c>
      <c r="N64" s="5">
        <f>'BSX-II 351D LUMEN CHART 70  '!N52*N$106</f>
        <v>23267.319722621753</v>
      </c>
      <c r="O64" s="5">
        <f>'BSX-II 351D LUMEN CHART 70  '!O52*O$106</f>
        <v>20858.568908866109</v>
      </c>
      <c r="P64" s="5">
        <f>'BSX-II 351D LUMEN CHART 70  '!P52*P$106</f>
        <v>18822.562890867091</v>
      </c>
      <c r="Q64" s="5">
        <f>'BSX-II 351D LUMEN CHART 70  '!Q52*Q$106</f>
        <v>27464.050944808674</v>
      </c>
      <c r="R64" s="5">
        <f>'BSX-II 351D LUMEN CHART 70  '!R52*R$106</f>
        <v>27237.817136501559</v>
      </c>
      <c r="S64" s="5">
        <f>'BSX-II 351D LUMEN CHART 70  '!S52*S$106</f>
        <v>24691.644302725643</v>
      </c>
      <c r="T64" s="14">
        <f>'FUTURE LED TOOL'!E16</f>
        <v>209.58558558558559</v>
      </c>
      <c r="W64" s="5">
        <f t="shared" si="55"/>
        <v>111.99805528189823</v>
      </c>
      <c r="X64" s="5">
        <f t="shared" si="40"/>
        <v>114.3495621822114</v>
      </c>
      <c r="Y64" s="5">
        <f t="shared" si="41"/>
        <v>96.791550087167778</v>
      </c>
      <c r="Z64" s="5">
        <f t="shared" si="42"/>
        <v>96.264784712308412</v>
      </c>
      <c r="AA64" s="5">
        <f t="shared" si="43"/>
        <v>94.364700638364027</v>
      </c>
      <c r="AB64" s="5">
        <f t="shared" si="44"/>
        <v>109.77552020148407</v>
      </c>
      <c r="AC64" s="5">
        <f t="shared" si="45"/>
        <v>93.096892262163891</v>
      </c>
      <c r="AD64" s="5">
        <f t="shared" si="46"/>
        <v>114.64679175544961</v>
      </c>
      <c r="AE64" s="5">
        <f t="shared" si="47"/>
        <v>111.67577999843969</v>
      </c>
      <c r="AF64" s="5">
        <f t="shared" si="48"/>
        <v>110.30816979105163</v>
      </c>
      <c r="AG64" s="5">
        <f t="shared" si="49"/>
        <v>111.01583946058349</v>
      </c>
      <c r="AH64" s="5">
        <f t="shared" si="50"/>
        <v>99.522917335115977</v>
      </c>
      <c r="AI64" s="5">
        <f t="shared" si="51"/>
        <v>89.808480093115847</v>
      </c>
      <c r="AJ64" s="5">
        <f t="shared" si="52"/>
        <v>131.03978915378966</v>
      </c>
      <c r="AK64" s="5">
        <f t="shared" si="53"/>
        <v>129.96035514751</v>
      </c>
      <c r="AL64" s="5">
        <f t="shared" si="54"/>
        <v>117.81174852142995</v>
      </c>
    </row>
    <row r="65" spans="1:38" hidden="1" x14ac:dyDescent="0.25">
      <c r="A65" s="83"/>
      <c r="B65" s="83"/>
      <c r="C65" s="2">
        <v>1200</v>
      </c>
      <c r="D65" s="5">
        <f>'BSX-II 351D LUMEN CHART 70  '!D53*D$106</f>
        <v>25604.77705820663</v>
      </c>
      <c r="E65" s="5">
        <f>'BSX-II 351D LUMEN CHART 70  '!E53*E$106</f>
        <v>26142.373981490753</v>
      </c>
      <c r="F65" s="5">
        <f>'BSX-II 351D LUMEN CHART 70  '!F53*F$106</f>
        <v>22128.29548568718</v>
      </c>
      <c r="G65" s="5">
        <f>'BSX-II 351D LUMEN CHART 70  '!G53*G$106</f>
        <v>22007.86741261655</v>
      </c>
      <c r="H65" s="5">
        <f>'BSX-II 351D LUMEN CHART 70  '!H53*H$106</f>
        <v>21573.473895847528</v>
      </c>
      <c r="I65" s="5">
        <f>'BSX-II 351D LUMEN CHART 70  '!I53*I$106</f>
        <v>25096.665420957095</v>
      </c>
      <c r="J65" s="5">
        <f>'BSX-II 351D LUMEN CHART 70  '!J53*J$106</f>
        <v>21283.630016474577</v>
      </c>
      <c r="K65" s="5">
        <f>'BSX-II 351D LUMEN CHART 70  '!K53*K$106</f>
        <v>26210.326027075076</v>
      </c>
      <c r="L65" s="5">
        <f>'BSX-II 351D LUMEN CHART 70  '!L53*L$106</f>
        <v>25531.099111178381</v>
      </c>
      <c r="M65" s="5">
        <f>'BSX-II 351D LUMEN CHART 70  '!M53*M$106</f>
        <v>25218.43873172305</v>
      </c>
      <c r="N65" s="5">
        <f>'BSX-II 351D LUMEN CHART 70  '!N53*N$106</f>
        <v>25380.224791968551</v>
      </c>
      <c r="O65" s="5">
        <f>'BSX-II 351D LUMEN CHART 70  '!O53*O$106</f>
        <v>22752.735341109423</v>
      </c>
      <c r="P65" s="5">
        <f>'BSX-II 351D LUMEN CHART 70  '!P53*P$106</f>
        <v>20531.83963715022</v>
      </c>
      <c r="Q65" s="5">
        <f>'BSX-II 351D LUMEN CHART 70  '!Q53*Q$106</f>
        <v>29958.061134115796</v>
      </c>
      <c r="R65" s="5">
        <f>'BSX-II 351D LUMEN CHART 70  '!R53*R$106</f>
        <v>29711.283035958011</v>
      </c>
      <c r="S65" s="5">
        <f>'BSX-II 351D LUMEN CHART 70  '!S53*S$106</f>
        <v>26933.892272826539</v>
      </c>
      <c r="T65" s="14">
        <f>'FUTURE LED TOOL'!E17</f>
        <v>241.47027027027028</v>
      </c>
      <c r="W65" s="5">
        <f>D65/$T65</f>
        <v>106.03697519180307</v>
      </c>
      <c r="X65" s="5">
        <f t="shared" si="40"/>
        <v>108.2633234817288</v>
      </c>
      <c r="Y65" s="5">
        <f t="shared" si="41"/>
        <v>91.639834009046567</v>
      </c>
      <c r="Z65" s="5">
        <f t="shared" si="42"/>
        <v>91.141105644118497</v>
      </c>
      <c r="AA65" s="5">
        <f t="shared" si="43"/>
        <v>89.342153266739629</v>
      </c>
      <c r="AB65" s="5">
        <f t="shared" si="44"/>
        <v>103.93273421555028</v>
      </c>
      <c r="AC65" s="5">
        <f t="shared" si="45"/>
        <v>88.141823805690294</v>
      </c>
      <c r="AD65" s="5">
        <f t="shared" si="46"/>
        <v>108.54473305446116</v>
      </c>
      <c r="AE65" s="5">
        <f t="shared" si="47"/>
        <v>105.73185296310889</v>
      </c>
      <c r="AF65" s="5">
        <f t="shared" si="48"/>
        <v>104.43703360872054</v>
      </c>
      <c r="AG65" s="5">
        <f t="shared" si="49"/>
        <v>105.10703766373079</v>
      </c>
      <c r="AH65" s="5">
        <f t="shared" si="50"/>
        <v>94.225824635235568</v>
      </c>
      <c r="AI65" s="5">
        <f t="shared" si="51"/>
        <v>85.028436892746925</v>
      </c>
      <c r="AJ65" s="5">
        <f t="shared" si="52"/>
        <v>124.06521556705368</v>
      </c>
      <c r="AK65" s="5">
        <f t="shared" si="53"/>
        <v>123.04323427767353</v>
      </c>
      <c r="AL65" s="5">
        <f>S65/$T65</f>
        <v>111.54123546008483</v>
      </c>
    </row>
    <row r="66" spans="1:38" hidden="1" x14ac:dyDescent="0.25"/>
    <row r="67" spans="1:38" hidden="1" x14ac:dyDescent="0.25">
      <c r="A67" s="74" t="s">
        <v>43</v>
      </c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4"/>
      <c r="V67" s="1"/>
      <c r="W67" s="74" t="s">
        <v>52</v>
      </c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4"/>
      <c r="AJ67" s="74"/>
      <c r="AK67" s="74"/>
      <c r="AL67" s="57"/>
    </row>
    <row r="68" spans="1:38" hidden="1" x14ac:dyDescent="0.25">
      <c r="A68" s="2" t="s">
        <v>16</v>
      </c>
      <c r="B68" s="2" t="s">
        <v>1</v>
      </c>
      <c r="C68" s="2" t="s">
        <v>2</v>
      </c>
      <c r="D68" s="2" t="s">
        <v>116</v>
      </c>
      <c r="E68" s="2" t="s">
        <v>10</v>
      </c>
      <c r="F68" s="2" t="s">
        <v>11</v>
      </c>
      <c r="G68" s="2" t="s">
        <v>59</v>
      </c>
      <c r="H68" s="2" t="s">
        <v>60</v>
      </c>
      <c r="I68" s="2" t="s">
        <v>143</v>
      </c>
      <c r="J68" s="2" t="s">
        <v>62</v>
      </c>
      <c r="K68" s="2" t="s">
        <v>12</v>
      </c>
      <c r="L68" s="2" t="s">
        <v>144</v>
      </c>
      <c r="M68" s="2" t="s">
        <v>13</v>
      </c>
      <c r="N68" s="2" t="s">
        <v>145</v>
      </c>
      <c r="O68" s="2" t="s">
        <v>14</v>
      </c>
      <c r="P68" s="2" t="s">
        <v>15</v>
      </c>
      <c r="Q68" s="2" t="s">
        <v>18</v>
      </c>
      <c r="R68" s="2" t="s">
        <v>19</v>
      </c>
      <c r="S68" s="6" t="s">
        <v>117</v>
      </c>
      <c r="T68" s="6" t="s">
        <v>3</v>
      </c>
      <c r="V68" s="1"/>
      <c r="W68" s="2" t="s">
        <v>116</v>
      </c>
      <c r="X68" s="2" t="s">
        <v>10</v>
      </c>
      <c r="Y68" s="2" t="s">
        <v>11</v>
      </c>
      <c r="Z68" s="2" t="s">
        <v>59</v>
      </c>
      <c r="AA68" s="2" t="s">
        <v>60</v>
      </c>
      <c r="AB68" s="2" t="s">
        <v>143</v>
      </c>
      <c r="AC68" s="2" t="s">
        <v>62</v>
      </c>
      <c r="AD68" s="2" t="s">
        <v>12</v>
      </c>
      <c r="AE68" s="2" t="s">
        <v>144</v>
      </c>
      <c r="AF68" s="2" t="s">
        <v>13</v>
      </c>
      <c r="AG68" s="2" t="s">
        <v>145</v>
      </c>
      <c r="AH68" s="2" t="s">
        <v>14</v>
      </c>
      <c r="AI68" s="2" t="s">
        <v>15</v>
      </c>
      <c r="AJ68" s="2" t="s">
        <v>18</v>
      </c>
      <c r="AK68" s="2" t="s">
        <v>19</v>
      </c>
      <c r="AL68" s="6" t="s">
        <v>117</v>
      </c>
    </row>
    <row r="69" spans="1:38" hidden="1" x14ac:dyDescent="0.25">
      <c r="A69" s="82" t="s">
        <v>34</v>
      </c>
      <c r="B69" s="82" t="s">
        <v>36</v>
      </c>
      <c r="C69" s="2">
        <v>350</v>
      </c>
      <c r="D69" s="5">
        <f>'BSX-II 351D LUMEN CHART 70  '!D57*D$106</f>
        <v>4385.9244571934869</v>
      </c>
      <c r="E69" s="5">
        <f>'BSX-II 351D LUMEN CHART 70  '!E57*E$106</f>
        <v>4492.8299846173404</v>
      </c>
      <c r="F69" s="5">
        <f>'BSX-II 351D LUMEN CHART 70  '!F57*F$106</f>
        <v>3802.9702098576813</v>
      </c>
      <c r="G69" s="5">
        <f>'BSX-II 351D LUMEN CHART 70  '!G57*G$106</f>
        <v>3782.2734338852893</v>
      </c>
      <c r="H69" s="5">
        <f>'BSX-II 351D LUMEN CHART 70  '!H57*H$106</f>
        <v>3707.6185376373414</v>
      </c>
      <c r="I69" s="5">
        <f>'BSX-II 351D LUMEN CHART 70  '!I57*I$106</f>
        <v>4298.8883837400344</v>
      </c>
      <c r="J69" s="5">
        <f>'BSX-II 351D LUMEN CHART 70  '!J57*J$106</f>
        <v>3657.8059508758406</v>
      </c>
      <c r="K69" s="5">
        <f>'BSX-II 351D LUMEN CHART 70  '!K57*K$106</f>
        <v>4504.5082273099688</v>
      </c>
      <c r="L69" s="5">
        <f>'BSX-II 351D LUMEN CHART 70  '!L57*L$106</f>
        <v>4373.3039251305672</v>
      </c>
      <c r="M69" s="5">
        <f>'BSX-II 351D LUMEN CHART 70  '!M57*M$106</f>
        <v>4334.042416321503</v>
      </c>
      <c r="N69" s="5">
        <f>'BSX-II 351D LUMEN CHART 70  '!N57*N$106</f>
        <v>4347.4601786655803</v>
      </c>
      <c r="O69" s="5">
        <f>'BSX-II 351D LUMEN CHART 70  '!O57*O$106</f>
        <v>3910.2864814410323</v>
      </c>
      <c r="P69" s="5">
        <f>'BSX-II 351D LUMEN CHART 70  '!P57*P$106</f>
        <v>3528.6032104985993</v>
      </c>
      <c r="Q69" s="5">
        <f>'BSX-II 351D LUMEN CHART 70  '!Q57*Q$106</f>
        <v>5148.5942110556371</v>
      </c>
      <c r="R69" s="5">
        <f>'BSX-II 351D LUMEN CHART 70  '!R57*R$106</f>
        <v>5106.182912076627</v>
      </c>
      <c r="S69" s="5">
        <f>'BSX-II 351D LUMEN CHART 70  '!S57*S$106</f>
        <v>4613.592868950308</v>
      </c>
      <c r="T69" s="14">
        <f>'FUTURE LED TOOL'!E3</f>
        <v>32.864864864864863</v>
      </c>
      <c r="V69" s="1"/>
      <c r="W69" s="5">
        <f>D69/$T69</f>
        <v>133.45329351657816</v>
      </c>
      <c r="X69" s="5">
        <f t="shared" ref="X69:X83" si="56">E69/$T69</f>
        <v>136.70617551878422</v>
      </c>
      <c r="Y69" s="5">
        <f t="shared" ref="Y69:Y83" si="57">F69/$T69</f>
        <v>115.71537645126169</v>
      </c>
      <c r="Z69" s="5">
        <f t="shared" ref="Z69:Z83" si="58">G69/$T69</f>
        <v>115.08562257710173</v>
      </c>
      <c r="AA69" s="5">
        <f t="shared" ref="AA69:AA83" si="59">H69/$T69</f>
        <v>112.81405089850463</v>
      </c>
      <c r="AB69" s="5">
        <f t="shared" ref="AB69:AB83" si="60">I69/$T69</f>
        <v>130.80499193945829</v>
      </c>
      <c r="AC69" s="5">
        <f t="shared" ref="AC69:AC83" si="61">J69/$T69</f>
        <v>111.29837186053135</v>
      </c>
      <c r="AD69" s="5">
        <f t="shared" ref="AD69:AD83" si="62">K69/$T69</f>
        <v>137.06151678492503</v>
      </c>
      <c r="AE69" s="5">
        <f t="shared" ref="AE69:AE83" si="63">L69/$T69</f>
        <v>133.06928061663734</v>
      </c>
      <c r="AF69" s="5">
        <f t="shared" ref="AF69:AF83" si="64">M69/$T69</f>
        <v>131.87464589136152</v>
      </c>
      <c r="AG69" s="5">
        <f t="shared" ref="AG69:AG83" si="65">N69/$T69</f>
        <v>132.28291662058098</v>
      </c>
      <c r="AH69" s="5">
        <f t="shared" ref="AH69:AH83" si="66">O69/$T69</f>
        <v>118.98075642542615</v>
      </c>
      <c r="AI69" s="5">
        <f t="shared" ref="AI69:AI83" si="67">P69/$T69</f>
        <v>107.36703847734225</v>
      </c>
      <c r="AJ69" s="5">
        <f t="shared" ref="AJ69:AJ83" si="68">Q69/$T69</f>
        <v>156.65952780350213</v>
      </c>
      <c r="AK69" s="5">
        <f t="shared" ref="AK69:AK83" si="69">R69/$T69</f>
        <v>155.3690524233842</v>
      </c>
      <c r="AL69" s="5">
        <f t="shared" ref="AL69:AL82" si="70">S69/$T69</f>
        <v>140.38070407167879</v>
      </c>
    </row>
    <row r="70" spans="1:38" hidden="1" x14ac:dyDescent="0.25">
      <c r="A70" s="83"/>
      <c r="B70" s="83"/>
      <c r="C70" s="2">
        <v>530</v>
      </c>
      <c r="D70" s="5">
        <f>'BSX-II 351D LUMEN CHART 70  '!D58*D$106</f>
        <v>6639.5239989953125</v>
      </c>
      <c r="E70" s="5">
        <f>'BSX-II 351D LUMEN CHART 70  '!E58*E$106</f>
        <v>6801.3603055444937</v>
      </c>
      <c r="F70" s="5">
        <f>'BSX-II 351D LUMEN CHART 70  '!F58*F$106</f>
        <v>5757.0330319760014</v>
      </c>
      <c r="G70" s="5">
        <f>'BSX-II 351D LUMEN CHART 70  '!G58*G$106</f>
        <v>5725.7017260878783</v>
      </c>
      <c r="H70" s="5">
        <f>'BSX-II 351D LUMEN CHART 70  '!H58*H$106</f>
        <v>5612.687245305433</v>
      </c>
      <c r="I70" s="5">
        <f>'BSX-II 351D LUMEN CHART 70  '!I58*I$106</f>
        <v>6507.7665772447581</v>
      </c>
      <c r="J70" s="5">
        <f>'BSX-II 351D LUMEN CHART 70  '!J58*J$106</f>
        <v>5537.2796844860522</v>
      </c>
      <c r="K70" s="5">
        <f>'BSX-II 351D LUMEN CHART 70  '!K58*K$106</f>
        <v>6819.0391263679185</v>
      </c>
      <c r="L70" s="5">
        <f>'BSX-II 351D LUMEN CHART 70  '!L58*L$106</f>
        <v>6620.4187165560743</v>
      </c>
      <c r="M70" s="5">
        <f>'BSX-II 351D LUMEN CHART 70  '!M58*M$106</f>
        <v>6560.9836459070557</v>
      </c>
      <c r="N70" s="5">
        <f>'BSX-II 351D LUMEN CHART 70  '!N58*N$106</f>
        <v>6581.295795823411</v>
      </c>
      <c r="O70" s="5">
        <f>'BSX-II 351D LUMEN CHART 70  '!O58*O$106</f>
        <v>5919.4911334810804</v>
      </c>
      <c r="P70" s="5">
        <f>'BSX-II 351D LUMEN CHART 70  '!P58*P$106</f>
        <v>5341.6892898399065</v>
      </c>
      <c r="Q70" s="5">
        <f>'BSX-II 351D LUMEN CHART 70  '!Q58*Q$106</f>
        <v>7794.0728708461174</v>
      </c>
      <c r="R70" s="5">
        <f>'BSX-II 351D LUMEN CHART 70  '!R58*R$106</f>
        <v>7729.8695677231308</v>
      </c>
      <c r="S70" s="5">
        <f>'BSX-II 351D LUMEN CHART 70  '!S58*S$106</f>
        <v>6984.174231443646</v>
      </c>
      <c r="T70" s="14">
        <f>'FUTURE LED TOOL'!E4</f>
        <v>50.688288288288284</v>
      </c>
      <c r="V70" s="1"/>
      <c r="W70" s="5">
        <f t="shared" ref="W70:W82" si="71">D70/$T70</f>
        <v>130.98733895359018</v>
      </c>
      <c r="X70" s="5">
        <f t="shared" si="56"/>
        <v>134.18011408990452</v>
      </c>
      <c r="Y70" s="5">
        <f t="shared" si="57"/>
        <v>113.57718373193093</v>
      </c>
      <c r="Z70" s="5">
        <f t="shared" si="58"/>
        <v>112.95906647159011</v>
      </c>
      <c r="AA70" s="5">
        <f t="shared" si="59"/>
        <v>110.72946897286064</v>
      </c>
      <c r="AB70" s="5">
        <f t="shared" si="60"/>
        <v>128.38797278440356</v>
      </c>
      <c r="AC70" s="5">
        <f t="shared" si="61"/>
        <v>109.24179670445611</v>
      </c>
      <c r="AD70" s="5">
        <f t="shared" si="62"/>
        <v>134.52888934786702</v>
      </c>
      <c r="AE70" s="5">
        <f t="shared" si="63"/>
        <v>130.61042185726652</v>
      </c>
      <c r="AF70" s="5">
        <f t="shared" si="64"/>
        <v>129.43786163367042</v>
      </c>
      <c r="AG70" s="5">
        <f t="shared" si="65"/>
        <v>129.83858832226622</v>
      </c>
      <c r="AH70" s="5">
        <f t="shared" si="66"/>
        <v>116.78222590224655</v>
      </c>
      <c r="AI70" s="5">
        <f t="shared" si="67"/>
        <v>105.38310663518941</v>
      </c>
      <c r="AJ70" s="5">
        <f t="shared" si="68"/>
        <v>153.76476764252791</v>
      </c>
      <c r="AK70" s="5">
        <f t="shared" si="69"/>
        <v>152.49813771101728</v>
      </c>
      <c r="AL70" s="5">
        <f t="shared" si="70"/>
        <v>137.78674457739314</v>
      </c>
    </row>
    <row r="71" spans="1:38" hidden="1" x14ac:dyDescent="0.25">
      <c r="A71" s="83"/>
      <c r="B71" s="83"/>
      <c r="C71" s="2">
        <v>700</v>
      </c>
      <c r="D71" s="5">
        <f>'BSX-II 351D LUMEN CHART 70  '!D59*D$106</f>
        <v>8602.7487207519207</v>
      </c>
      <c r="E71" s="5">
        <f>'BSX-II 351D LUMEN CHART 70  '!E59*E$106</f>
        <v>8812.4380116329939</v>
      </c>
      <c r="F71" s="5">
        <f>'BSX-II 351D LUMEN CHART 70  '!F59*F$106</f>
        <v>7459.3161435446837</v>
      </c>
      <c r="G71" s="5">
        <f>'BSX-II 351D LUMEN CHART 70  '!G59*G$106</f>
        <v>7418.7205599321651</v>
      </c>
      <c r="H71" s="5">
        <f>'BSX-II 351D LUMEN CHART 70  '!H59*H$106</f>
        <v>7272.2891018751216</v>
      </c>
      <c r="I71" s="5">
        <f>'BSX-II 351D LUMEN CHART 70  '!I59*I$106</f>
        <v>8432.0322670444457</v>
      </c>
      <c r="J71" s="5">
        <f>'BSX-II 351D LUMEN CHART 70  '!J59*J$106</f>
        <v>7174.5844625859036</v>
      </c>
      <c r="K71" s="5">
        <f>'BSX-II 351D LUMEN CHART 70  '!K59*K$106</f>
        <v>8835.3442400382428</v>
      </c>
      <c r="L71" s="5">
        <f>'BSX-II 351D LUMEN CHART 70  '!L59*L$106</f>
        <v>8577.9942437610061</v>
      </c>
      <c r="M71" s="5">
        <f>'BSX-II 351D LUMEN CHART 70  '!M59*M$106</f>
        <v>8500.9849614583854</v>
      </c>
      <c r="N71" s="5">
        <f>'BSX-II 351D LUMEN CHART 70  '!N59*N$106</f>
        <v>8527.3031616388653</v>
      </c>
      <c r="O71" s="5">
        <f>'BSX-II 351D LUMEN CHART 70  '!O59*O$106</f>
        <v>7669.8110864216278</v>
      </c>
      <c r="P71" s="5">
        <f>'BSX-II 351D LUMEN CHART 70  '!P59*P$106</f>
        <v>6921.1604192978439</v>
      </c>
      <c r="Q71" s="5">
        <f>'BSX-II 351D LUMEN CHART 70  '!Q59*Q$106</f>
        <v>10098.683343755471</v>
      </c>
      <c r="R71" s="5">
        <f>'BSX-II 351D LUMEN CHART 70  '!R59*R$106</f>
        <v>10015.495921902204</v>
      </c>
      <c r="S71" s="5">
        <f>'BSX-II 351D LUMEN CHART 70  '!S59*S$106</f>
        <v>9049.3077431683487</v>
      </c>
      <c r="T71" s="14">
        <f>'FUTURE LED TOOL'!E5</f>
        <v>67.942342342342343</v>
      </c>
      <c r="V71" s="1"/>
      <c r="W71" s="5">
        <f t="shared" si="71"/>
        <v>126.61837116838113</v>
      </c>
      <c r="X71" s="5">
        <f t="shared" si="56"/>
        <v>129.70465409081129</v>
      </c>
      <c r="Y71" s="5">
        <f t="shared" si="57"/>
        <v>109.78891640148773</v>
      </c>
      <c r="Z71" s="5">
        <f t="shared" si="58"/>
        <v>109.19141590013662</v>
      </c>
      <c r="AA71" s="5">
        <f t="shared" si="59"/>
        <v>107.03618467011489</v>
      </c>
      <c r="AB71" s="5">
        <f t="shared" si="60"/>
        <v>124.10570457753441</v>
      </c>
      <c r="AC71" s="5">
        <f t="shared" si="61"/>
        <v>105.59813240519721</v>
      </c>
      <c r="AD71" s="5">
        <f t="shared" si="62"/>
        <v>130.04179625599937</v>
      </c>
      <c r="AE71" s="5">
        <f t="shared" si="63"/>
        <v>126.25402581116363</v>
      </c>
      <c r="AF71" s="5">
        <f t="shared" si="64"/>
        <v>125.12057530522446</v>
      </c>
      <c r="AG71" s="5">
        <f t="shared" si="65"/>
        <v>125.50793610665032</v>
      </c>
      <c r="AH71" s="5">
        <f t="shared" si="66"/>
        <v>112.887057201761</v>
      </c>
      <c r="AI71" s="5">
        <f t="shared" si="67"/>
        <v>101.86814555824502</v>
      </c>
      <c r="AJ71" s="5">
        <f t="shared" si="68"/>
        <v>148.63607870436741</v>
      </c>
      <c r="AK71" s="5">
        <f t="shared" si="69"/>
        <v>147.41169610310075</v>
      </c>
      <c r="AL71" s="5">
        <f t="shared" si="70"/>
        <v>133.19098858222216</v>
      </c>
    </row>
    <row r="72" spans="1:38" hidden="1" x14ac:dyDescent="0.25">
      <c r="A72" s="83"/>
      <c r="B72" s="83"/>
      <c r="C72" s="2">
        <v>1050</v>
      </c>
      <c r="D72" s="5">
        <f>'BSX-II 351D LUMEN CHART 70  '!D60*D$106</f>
        <v>12175.459668090651</v>
      </c>
      <c r="E72" s="5">
        <f>'BSX-II 351D LUMEN CHART 70  '!E60*E$106</f>
        <v>12472.232663190976</v>
      </c>
      <c r="F72" s="5">
        <f>'BSX-II 351D LUMEN CHART 70  '!F60*F$106</f>
        <v>10557.160949986186</v>
      </c>
      <c r="G72" s="5">
        <f>'BSX-II 351D LUMEN CHART 70  '!G60*G$106</f>
        <v>10499.706070502782</v>
      </c>
      <c r="H72" s="5">
        <f>'BSX-II 351D LUMEN CHART 70  '!H60*H$106</f>
        <v>10292.461808280808</v>
      </c>
      <c r="I72" s="5">
        <f>'BSX-II 351D LUMEN CHART 70  '!I60*I$106</f>
        <v>11933.844881437535</v>
      </c>
      <c r="J72" s="5">
        <f>'BSX-II 351D LUMEN CHART 70  '!J60*J$106</f>
        <v>10154.180552641941</v>
      </c>
      <c r="K72" s="5">
        <f>'BSX-II 351D LUMEN CHART 70  '!K60*K$106</f>
        <v>12504.6518200383</v>
      </c>
      <c r="L72" s="5">
        <f>'BSX-II 351D LUMEN CHART 70  '!L60*L$106</f>
        <v>12140.424687296603</v>
      </c>
      <c r="M72" s="5">
        <f>'BSX-II 351D LUMEN CHART 70  '!M60*M$106</f>
        <v>12031.433544909476</v>
      </c>
      <c r="N72" s="5">
        <f>'BSX-II 351D LUMEN CHART 70  '!N60*N$106</f>
        <v>12068.681661207604</v>
      </c>
      <c r="O72" s="5">
        <f>'BSX-II 351D LUMEN CHART 70  '!O60*O$106</f>
        <v>10855.074183363909</v>
      </c>
      <c r="P72" s="5">
        <f>'BSX-II 351D LUMEN CHART 70  '!P60*P$106</f>
        <v>9795.5098163300554</v>
      </c>
      <c r="Q72" s="5">
        <f>'BSX-II 351D LUMEN CHART 70  '!Q60*Q$106</f>
        <v>14292.654097418137</v>
      </c>
      <c r="R72" s="5">
        <f>'BSX-II 351D LUMEN CHART 70  '!R60*R$106</f>
        <v>14174.919041734871</v>
      </c>
      <c r="S72" s="5">
        <f>'BSX-II 351D LUMEN CHART 70  '!S60*S$106</f>
        <v>12807.474102469941</v>
      </c>
      <c r="T72" s="14">
        <f>'FUTURE LED TOOL'!E6</f>
        <v>104.7927927927928</v>
      </c>
      <c r="V72" s="1"/>
      <c r="W72" s="5">
        <f t="shared" si="71"/>
        <v>116.18604050533547</v>
      </c>
      <c r="X72" s="5">
        <f t="shared" si="56"/>
        <v>119.01803865321513</v>
      </c>
      <c r="Y72" s="5">
        <f t="shared" si="57"/>
        <v>100.74319682328634</v>
      </c>
      <c r="Z72" s="5">
        <f t="shared" si="58"/>
        <v>100.19492553523115</v>
      </c>
      <c r="AA72" s="5">
        <f t="shared" si="59"/>
        <v>98.217267943532477</v>
      </c>
      <c r="AB72" s="5">
        <f t="shared" si="60"/>
        <v>113.88039733833961</v>
      </c>
      <c r="AC72" s="5">
        <f t="shared" si="61"/>
        <v>96.897699565272987</v>
      </c>
      <c r="AD72" s="5">
        <f t="shared" si="62"/>
        <v>119.32740302821968</v>
      </c>
      <c r="AE72" s="5">
        <f t="shared" si="63"/>
        <v>115.85171426151332</v>
      </c>
      <c r="AF72" s="5">
        <f t="shared" si="64"/>
        <v>114.81165091858252</v>
      </c>
      <c r="AG72" s="5">
        <f t="shared" si="65"/>
        <v>115.16709631998314</v>
      </c>
      <c r="AH72" s="5">
        <f t="shared" si="66"/>
        <v>103.58607585569068</v>
      </c>
      <c r="AI72" s="5">
        <f t="shared" si="67"/>
        <v>93.475033494896508</v>
      </c>
      <c r="AJ72" s="5">
        <f t="shared" si="68"/>
        <v>136.3896668512219</v>
      </c>
      <c r="AK72" s="5">
        <f t="shared" si="69"/>
        <v>135.26616348285512</v>
      </c>
      <c r="AL72" s="5">
        <f t="shared" si="70"/>
        <v>122.21712735334968</v>
      </c>
    </row>
    <row r="73" spans="1:38" hidden="1" x14ac:dyDescent="0.25">
      <c r="A73" s="83"/>
      <c r="B73" s="83"/>
      <c r="C73" s="2">
        <v>1200</v>
      </c>
      <c r="D73" s="5">
        <f>'BSX-II 351D LUMEN CHART 70  '!D61*D$106</f>
        <v>13281.113037753359</v>
      </c>
      <c r="E73" s="5">
        <f>'BSX-II 351D LUMEN CHART 70  '!E61*E$106</f>
        <v>13604.835985545615</v>
      </c>
      <c r="F73" s="5">
        <f>'BSX-II 351D LUMEN CHART 70  '!F61*F$106</f>
        <v>11515.856629379314</v>
      </c>
      <c r="G73" s="5">
        <f>'BSX-II 351D LUMEN CHART 70  '!G61*G$106</f>
        <v>11453.184272869488</v>
      </c>
      <c r="H73" s="5">
        <f>'BSX-II 351D LUMEN CHART 70  '!H61*H$106</f>
        <v>11227.120161285313</v>
      </c>
      <c r="I73" s="5">
        <f>'BSX-II 351D LUMEN CHART 70  '!I61*I$106</f>
        <v>13017.557214761102</v>
      </c>
      <c r="J73" s="5">
        <f>'BSX-II 351D LUMEN CHART 70  '!J61*J$106</f>
        <v>11076.281586216532</v>
      </c>
      <c r="K73" s="5">
        <f>'BSX-II 351D LUMEN CHART 70  '!K61*K$106</f>
        <v>13640.199125699281</v>
      </c>
      <c r="L73" s="5">
        <f>'BSX-II 351D LUMEN CHART 70  '!L61*L$106</f>
        <v>13242.896530706752</v>
      </c>
      <c r="M73" s="5">
        <f>'BSX-II 351D LUMEN CHART 70  '!M61*M$106</f>
        <v>13124.007903778691</v>
      </c>
      <c r="N73" s="5">
        <f>'BSX-II 351D LUMEN CHART 70  '!N61*N$106</f>
        <v>13164.63852114218</v>
      </c>
      <c r="O73" s="5">
        <f>'BSX-II 351D LUMEN CHART 70  '!O61*O$106</f>
        <v>11840.823360475439</v>
      </c>
      <c r="P73" s="5">
        <f>'BSX-II 351D LUMEN CHART 70  '!P61*P$106</f>
        <v>10685.039963957566</v>
      </c>
      <c r="Q73" s="5">
        <f>'BSX-II 351D LUMEN CHART 70  '!Q61*Q$106</f>
        <v>15590.569871854934</v>
      </c>
      <c r="R73" s="5">
        <f>'BSX-II 351D LUMEN CHART 70  '!R61*R$106</f>
        <v>15462.143296952496</v>
      </c>
      <c r="S73" s="5">
        <f>'BSX-II 351D LUMEN CHART 70  '!S61*S$106</f>
        <v>13970.520696544399</v>
      </c>
      <c r="T73" s="14">
        <f>'FUTURE LED TOOL'!E7</f>
        <v>120.73513513513514</v>
      </c>
      <c r="V73" s="1"/>
      <c r="W73" s="5">
        <f t="shared" si="71"/>
        <v>110.00205551505961</v>
      </c>
      <c r="X73" s="5">
        <f t="shared" si="56"/>
        <v>112.68332097626875</v>
      </c>
      <c r="Y73" s="5">
        <f t="shared" si="57"/>
        <v>95.381154926359827</v>
      </c>
      <c r="Z73" s="5">
        <f t="shared" si="58"/>
        <v>94.862065297316235</v>
      </c>
      <c r="AA73" s="5">
        <f t="shared" si="59"/>
        <v>92.989668241304742</v>
      </c>
      <c r="AB73" s="5">
        <f t="shared" si="60"/>
        <v>107.8191298679622</v>
      </c>
      <c r="AC73" s="5">
        <f t="shared" si="61"/>
        <v>91.740333696725386</v>
      </c>
      <c r="AD73" s="5">
        <f t="shared" si="62"/>
        <v>112.97621947772058</v>
      </c>
      <c r="AE73" s="5">
        <f t="shared" si="63"/>
        <v>109.68552373660231</v>
      </c>
      <c r="AF73" s="5">
        <f t="shared" si="64"/>
        <v>108.70081761278017</v>
      </c>
      <c r="AG73" s="5">
        <f t="shared" si="65"/>
        <v>109.03734448474674</v>
      </c>
      <c r="AH73" s="5">
        <f t="shared" si="66"/>
        <v>98.072722138608356</v>
      </c>
      <c r="AI73" s="5">
        <f t="shared" si="67"/>
        <v>88.499838526690084</v>
      </c>
      <c r="AJ73" s="5">
        <f t="shared" si="68"/>
        <v>129.13034680753773</v>
      </c>
      <c r="AK73" s="5">
        <f t="shared" si="69"/>
        <v>128.06664174141349</v>
      </c>
      <c r="AL73" s="5">
        <f t="shared" si="70"/>
        <v>115.71213864885001</v>
      </c>
    </row>
    <row r="74" spans="1:38" hidden="1" x14ac:dyDescent="0.25">
      <c r="A74" s="82" t="s">
        <v>33</v>
      </c>
      <c r="B74" s="82" t="s">
        <v>37</v>
      </c>
      <c r="C74" s="2">
        <v>350</v>
      </c>
      <c r="D74" s="5">
        <f>'BSX-II 351D LUMEN CHART 70  '!D62*D$106</f>
        <v>6481.6617593992441</v>
      </c>
      <c r="E74" s="5">
        <f>'BSX-II 351D LUMEN CHART 70  '!E62*E$106</f>
        <v>6639.6502235724238</v>
      </c>
      <c r="F74" s="5">
        <f>'BSX-II 351D LUMEN CHART 70  '!F62*F$106</f>
        <v>5620.1530194941115</v>
      </c>
      <c r="G74" s="5">
        <f>'BSX-II 351D LUMEN CHART 70  '!G62*G$106</f>
        <v>5589.5666510620049</v>
      </c>
      <c r="H74" s="5">
        <f>'BSX-II 351D LUMEN CHART 70  '!H62*H$106</f>
        <v>5479.2392181832647</v>
      </c>
      <c r="I74" s="5">
        <f>'BSX-II 351D LUMEN CHART 70  '!I62*I$106</f>
        <v>6353.0370203054717</v>
      </c>
      <c r="J74" s="5">
        <f>'BSX-II 351D LUMEN CHART 70  '!J62*J$106</f>
        <v>5405.624557944594</v>
      </c>
      <c r="K74" s="5">
        <f>'BSX-II 351D LUMEN CHART 70  '!K62*K$106</f>
        <v>6656.9087103102993</v>
      </c>
      <c r="L74" s="5">
        <f>'BSX-II 351D LUMEN CHART 70  '!L62*L$106</f>
        <v>6463.0107267939438</v>
      </c>
      <c r="M74" s="5">
        <f>'BSX-II 351D LUMEN CHART 70  '!M62*M$106</f>
        <v>6404.9887925933554</v>
      </c>
      <c r="N74" s="5">
        <f>'BSX-II 351D LUMEN CHART 70  '!N62*N$106</f>
        <v>6424.8179980279538</v>
      </c>
      <c r="O74" s="5">
        <f>'BSX-II 351D LUMEN CHART 70  '!O62*O$106</f>
        <v>5778.7484947404428</v>
      </c>
      <c r="P74" s="5">
        <f>'BSX-II 351D LUMEN CHART 70  '!P62*P$106</f>
        <v>5214.6845475348764</v>
      </c>
      <c r="Q74" s="5">
        <f>'BSX-II 351D LUMEN CHART 70  '!Q62*Q$106</f>
        <v>7608.7599178162136</v>
      </c>
      <c r="R74" s="5">
        <f>'BSX-II 351D LUMEN CHART 70  '!R62*R$106</f>
        <v>7546.0831212955081</v>
      </c>
      <c r="S74" s="5">
        <f>'BSX-II 351D LUMEN CHART 70  '!S62*S$106</f>
        <v>6818.1175403206553</v>
      </c>
      <c r="T74" s="14">
        <f>'FUTURE LED TOOL'!E8</f>
        <v>49.297297297297298</v>
      </c>
      <c r="V74" s="1"/>
      <c r="W74" s="5">
        <f t="shared" si="71"/>
        <v>131.48107735623466</v>
      </c>
      <c r="X74" s="5">
        <f t="shared" si="56"/>
        <v>134.68588721062483</v>
      </c>
      <c r="Y74" s="5">
        <f t="shared" si="57"/>
        <v>114.00529699631696</v>
      </c>
      <c r="Z74" s="5">
        <f t="shared" si="58"/>
        <v>113.3848498296569</v>
      </c>
      <c r="AA74" s="5">
        <f t="shared" si="59"/>
        <v>111.14684817586667</v>
      </c>
      <c r="AB74" s="5">
        <f t="shared" si="60"/>
        <v>128.87191324084563</v>
      </c>
      <c r="AC74" s="5">
        <f t="shared" si="61"/>
        <v>109.65356833549889</v>
      </c>
      <c r="AD74" s="5">
        <f t="shared" si="62"/>
        <v>135.03597712800496</v>
      </c>
      <c r="AE74" s="5">
        <f t="shared" si="63"/>
        <v>131.10273952378066</v>
      </c>
      <c r="AF74" s="5">
        <f t="shared" si="64"/>
        <v>129.92575949887836</v>
      </c>
      <c r="AG74" s="5">
        <f t="shared" si="65"/>
        <v>130.32799667052319</v>
      </c>
      <c r="AH74" s="5">
        <f t="shared" si="66"/>
        <v>117.22242012357258</v>
      </c>
      <c r="AI74" s="5">
        <f t="shared" si="67"/>
        <v>105.78033347521405</v>
      </c>
      <c r="AJ74" s="5">
        <f t="shared" si="68"/>
        <v>154.3443623679824</v>
      </c>
      <c r="AK74" s="5">
        <f t="shared" si="69"/>
        <v>153.07295805259528</v>
      </c>
      <c r="AL74" s="5">
        <f t="shared" si="70"/>
        <v>138.30611238589049</v>
      </c>
    </row>
    <row r="75" spans="1:38" hidden="1" x14ac:dyDescent="0.25">
      <c r="A75" s="83"/>
      <c r="B75" s="83"/>
      <c r="C75" s="2">
        <v>530</v>
      </c>
      <c r="D75" s="5">
        <f>'BSX-II 351D LUMEN CHART 70  '!D63*D$106</f>
        <v>9812.1044320127785</v>
      </c>
      <c r="E75" s="5">
        <f>'BSX-II 351D LUMEN CHART 70  '!E63*E$106</f>
        <v>10051.271387504181</v>
      </c>
      <c r="F75" s="5">
        <f>'BSX-II 351D LUMEN CHART 70  '!F63*F$106</f>
        <v>8507.930589127096</v>
      </c>
      <c r="G75" s="5">
        <f>'BSX-II 351D LUMEN CHART 70  '!G63*G$106</f>
        <v>8461.6281666323339</v>
      </c>
      <c r="H75" s="5">
        <f>'BSX-II 351D LUMEN CHART 70  '!H63*H$106</f>
        <v>8294.6116925696078</v>
      </c>
      <c r="I75" s="5">
        <f>'BSX-II 351D LUMEN CHART 70  '!I63*I$106</f>
        <v>9617.3890304109736</v>
      </c>
      <c r="J75" s="5">
        <f>'BSX-II 351D LUMEN CHART 70  '!J63*J$106</f>
        <v>8183.1719475163354</v>
      </c>
      <c r="K75" s="5">
        <f>'BSX-II 351D LUMEN CHART 70  '!K63*K$106</f>
        <v>10077.397723696435</v>
      </c>
      <c r="L75" s="5">
        <f>'BSX-II 351D LUMEN CHART 70  '!L63*L$106</f>
        <v>9783.8700244671072</v>
      </c>
      <c r="M75" s="5">
        <f>'BSX-II 351D LUMEN CHART 70  '!M63*M$106</f>
        <v>9696.034944690231</v>
      </c>
      <c r="N75" s="5">
        <f>'BSX-II 351D LUMEN CHART 70  '!N63*N$106</f>
        <v>9726.0529002316434</v>
      </c>
      <c r="O75" s="5">
        <f>'BSX-II 351D LUMEN CHART 70  '!O63*O$106</f>
        <v>8748.0164534203177</v>
      </c>
      <c r="P75" s="5">
        <f>'BSX-II 351D LUMEN CHART 70  '!P63*P$106</f>
        <v>7894.1221032116846</v>
      </c>
      <c r="Q75" s="5">
        <f>'BSX-II 351D LUMEN CHART 70  '!Q63*Q$106</f>
        <v>11518.334291890817</v>
      </c>
      <c r="R75" s="5">
        <f>'BSX-II 351D LUMEN CHART 70  '!R63*R$106</f>
        <v>11423.452563137636</v>
      </c>
      <c r="S75" s="5">
        <f>'BSX-II 351D LUMEN CHART 70  '!S63*S$106</f>
        <v>10321.439750901942</v>
      </c>
      <c r="T75" s="14">
        <f>'FUTURE LED TOOL'!E9</f>
        <v>76.032432432432429</v>
      </c>
      <c r="V75" s="1"/>
      <c r="W75" s="5">
        <f t="shared" si="71"/>
        <v>129.05156547151742</v>
      </c>
      <c r="X75" s="5">
        <f t="shared" si="56"/>
        <v>132.19715673882223</v>
      </c>
      <c r="Y75" s="5">
        <f t="shared" si="57"/>
        <v>111.89870318416841</v>
      </c>
      <c r="Z75" s="5">
        <f t="shared" si="58"/>
        <v>111.28972066166514</v>
      </c>
      <c r="AA75" s="5">
        <f t="shared" si="59"/>
        <v>109.09307287966568</v>
      </c>
      <c r="AB75" s="5">
        <f t="shared" si="60"/>
        <v>126.49061358069318</v>
      </c>
      <c r="AC75" s="5">
        <f t="shared" si="61"/>
        <v>107.62738591572032</v>
      </c>
      <c r="AD75" s="5">
        <f t="shared" si="62"/>
        <v>132.54077768262763</v>
      </c>
      <c r="AE75" s="5">
        <f t="shared" si="63"/>
        <v>128.68021857858773</v>
      </c>
      <c r="AF75" s="5">
        <f t="shared" si="64"/>
        <v>127.52498683120238</v>
      </c>
      <c r="AG75" s="5">
        <f t="shared" si="65"/>
        <v>127.91979145050861</v>
      </c>
      <c r="AH75" s="5">
        <f t="shared" si="66"/>
        <v>115.0563801992577</v>
      </c>
      <c r="AI75" s="5">
        <f t="shared" si="67"/>
        <v>103.82572082284671</v>
      </c>
      <c r="AJ75" s="5">
        <f t="shared" si="68"/>
        <v>151.49238191382065</v>
      </c>
      <c r="AK75" s="5">
        <f t="shared" si="69"/>
        <v>150.24447065124861</v>
      </c>
      <c r="AL75" s="5">
        <f t="shared" si="70"/>
        <v>135.75048726836764</v>
      </c>
    </row>
    <row r="76" spans="1:38" hidden="1" x14ac:dyDescent="0.25">
      <c r="A76" s="83"/>
      <c r="B76" s="83"/>
      <c r="C76" s="2">
        <v>700</v>
      </c>
      <c r="D76" s="5">
        <f>'BSX-II 351D LUMEN CHART 70  '!D64*D$106</f>
        <v>12713.421754805795</v>
      </c>
      <c r="E76" s="5">
        <f>'BSX-II 351D LUMEN CHART 70  '!E64*E$106</f>
        <v>13023.307406354179</v>
      </c>
      <c r="F76" s="5">
        <f>'BSX-II 351D LUMEN CHART 70  '!F64*F$106</f>
        <v>11023.619916568499</v>
      </c>
      <c r="G76" s="5">
        <f>'BSX-II 351D LUMEN CHART 70  '!G64*G$106</f>
        <v>10963.626443249508</v>
      </c>
      <c r="H76" s="5">
        <f>'BSX-II 351D LUMEN CHART 70  '!H64*H$106</f>
        <v>10747.225273707076</v>
      </c>
      <c r="I76" s="5">
        <f>'BSX-II 351D LUMEN CHART 70  '!I64*I$106</f>
        <v>12461.131429129724</v>
      </c>
      <c r="J76" s="5">
        <f>'BSX-II 351D LUMEN CHART 70  '!J64*J$106</f>
        <v>10602.834181161434</v>
      </c>
      <c r="K76" s="5">
        <f>'BSX-II 351D LUMEN CHART 70  '!K64*K$106</f>
        <v>13057.158975425975</v>
      </c>
      <c r="L76" s="5">
        <f>'BSX-II 351D LUMEN CHART 70  '!L64*L$106</f>
        <v>12676.838783883262</v>
      </c>
      <c r="M76" s="5">
        <f>'BSX-II 351D LUMEN CHART 70  '!M64*M$106</f>
        <v>12563.031962746383</v>
      </c>
      <c r="N76" s="5">
        <f>'BSX-II 351D LUMEN CHART 70  '!N64*N$106</f>
        <v>12601.925854638717</v>
      </c>
      <c r="O76" s="5">
        <f>'BSX-II 351D LUMEN CHART 70  '!O64*O$106</f>
        <v>11334.696186829991</v>
      </c>
      <c r="P76" s="5">
        <f>'BSX-II 351D LUMEN CHART 70  '!P64*P$106</f>
        <v>10228.315890587948</v>
      </c>
      <c r="Q76" s="5">
        <f>'BSX-II 351D LUMEN CHART 70  '!Q64*Q$106</f>
        <v>14924.162576978528</v>
      </c>
      <c r="R76" s="5">
        <f>'BSX-II 351D LUMEN CHART 70  '!R64*R$106</f>
        <v>14801.225500348086</v>
      </c>
      <c r="S76" s="5">
        <f>'BSX-II 351D LUMEN CHART 70  '!S64*S$106</f>
        <v>13373.361196800515</v>
      </c>
      <c r="T76" s="14">
        <f>'FUTURE LED TOOL'!E10</f>
        <v>101.91351351351351</v>
      </c>
      <c r="V76" s="1"/>
      <c r="W76" s="5">
        <f t="shared" si="71"/>
        <v>124.74716371269079</v>
      </c>
      <c r="X76" s="5">
        <f t="shared" si="56"/>
        <v>127.78783654267123</v>
      </c>
      <c r="Y76" s="5">
        <f t="shared" si="57"/>
        <v>108.16642009998793</v>
      </c>
      <c r="Z76" s="5">
        <f t="shared" si="58"/>
        <v>107.57774965530704</v>
      </c>
      <c r="AA76" s="5">
        <f t="shared" si="59"/>
        <v>105.45436913311812</v>
      </c>
      <c r="AB76" s="5">
        <f t="shared" si="60"/>
        <v>122.27163012564968</v>
      </c>
      <c r="AC76" s="5">
        <f t="shared" si="61"/>
        <v>104.03756887211549</v>
      </c>
      <c r="AD76" s="5">
        <f t="shared" si="62"/>
        <v>128.11999631132946</v>
      </c>
      <c r="AE76" s="5">
        <f t="shared" si="63"/>
        <v>124.38820276961937</v>
      </c>
      <c r="AF76" s="5">
        <f t="shared" si="64"/>
        <v>123.27150276376796</v>
      </c>
      <c r="AG76" s="5">
        <f t="shared" si="65"/>
        <v>123.65313902133038</v>
      </c>
      <c r="AH76" s="5">
        <f t="shared" si="66"/>
        <v>111.21877556823743</v>
      </c>
      <c r="AI76" s="5">
        <f t="shared" si="67"/>
        <v>100.36270498349266</v>
      </c>
      <c r="AJ76" s="5">
        <f t="shared" si="68"/>
        <v>146.43948640824377</v>
      </c>
      <c r="AK76" s="5">
        <f t="shared" si="69"/>
        <v>145.23319813113378</v>
      </c>
      <c r="AL76" s="5">
        <f t="shared" si="70"/>
        <v>131.22264884947998</v>
      </c>
    </row>
    <row r="77" spans="1:38" hidden="1" x14ac:dyDescent="0.25">
      <c r="A77" s="83"/>
      <c r="B77" s="83"/>
      <c r="C77" s="2">
        <v>1050</v>
      </c>
      <c r="D77" s="5">
        <f>'BSX-II 351D LUMEN CHART 70  '!D65*D$106</f>
        <v>17993.290149887667</v>
      </c>
      <c r="E77" s="5">
        <f>'BSX-II 351D LUMEN CHART 70  '!E65*E$106</f>
        <v>18431.870930824105</v>
      </c>
      <c r="F77" s="5">
        <f>'BSX-II 351D LUMEN CHART 70  '!F65*F$106</f>
        <v>15601.715689634757</v>
      </c>
      <c r="G77" s="5">
        <f>'BSX-II 351D LUMEN CHART 70  '!G65*G$106</f>
        <v>15516.807000743029</v>
      </c>
      <c r="H77" s="5">
        <f>'BSX-II 351D LUMEN CHART 70  '!H65*H$106</f>
        <v>15210.534692040606</v>
      </c>
      <c r="I77" s="5">
        <f>'BSX-II 351D LUMEN CHART 70  '!I65*I$106</f>
        <v>17636.223962715572</v>
      </c>
      <c r="J77" s="5">
        <f>'BSX-II 351D LUMEN CHART 70  '!J65*J$106</f>
        <v>15006.178156613711</v>
      </c>
      <c r="K77" s="5">
        <f>'BSX-II 351D LUMEN CHART 70  '!K65*K$106</f>
        <v>18479.781014834927</v>
      </c>
      <c r="L77" s="5">
        <f>'BSX-II 351D LUMEN CHART 70  '!L65*L$106</f>
        <v>17941.514316201879</v>
      </c>
      <c r="M77" s="5">
        <f>'BSX-II 351D LUMEN CHART 70  '!M65*M$106</f>
        <v>17780.443662427802</v>
      </c>
      <c r="N77" s="5">
        <f>'BSX-II 351D LUMEN CHART 70  '!N65*N$106</f>
        <v>17835.490139715672</v>
      </c>
      <c r="O77" s="5">
        <f>'BSX-II 351D LUMEN CHART 70  '!O65*O$106</f>
        <v>16041.981551769328</v>
      </c>
      <c r="P77" s="5">
        <f>'BSX-II 351D LUMEN CHART 70  '!P65*P$106</f>
        <v>14476.122881275945</v>
      </c>
      <c r="Q77" s="5">
        <f>'BSX-II 351D LUMEN CHART 70  '!Q65*Q$106</f>
        <v>21122.1489124406</v>
      </c>
      <c r="R77" s="5">
        <f>'BSX-II 351D LUMEN CHART 70  '!R65*R$106</f>
        <v>20948.156219312616</v>
      </c>
      <c r="S77" s="5">
        <f>'BSX-II 351D LUMEN CHART 70  '!S65*S$106</f>
        <v>18927.301629265927</v>
      </c>
      <c r="T77" s="14">
        <f>'FUTURE LED TOOL'!E11</f>
        <v>157.18918918918919</v>
      </c>
      <c r="V77" s="1"/>
      <c r="W77" s="5">
        <f t="shared" si="71"/>
        <v>114.46900542397587</v>
      </c>
      <c r="X77" s="5">
        <f t="shared" si="56"/>
        <v>117.25915138247797</v>
      </c>
      <c r="Y77" s="5">
        <f t="shared" si="57"/>
        <v>99.25438110668604</v>
      </c>
      <c r="Z77" s="5">
        <f t="shared" si="58"/>
        <v>98.714212349981437</v>
      </c>
      <c r="AA77" s="5">
        <f t="shared" si="59"/>
        <v>96.765781225155166</v>
      </c>
      <c r="AB77" s="5">
        <f t="shared" si="60"/>
        <v>112.19743580131984</v>
      </c>
      <c r="AC77" s="5">
        <f t="shared" si="61"/>
        <v>95.465713857411842</v>
      </c>
      <c r="AD77" s="5">
        <f t="shared" si="62"/>
        <v>117.56394387016718</v>
      </c>
      <c r="AE77" s="5">
        <f t="shared" si="63"/>
        <v>114.13961996208211</v>
      </c>
      <c r="AF77" s="5">
        <f t="shared" si="64"/>
        <v>113.11492701338182</v>
      </c>
      <c r="AG77" s="5">
        <f t="shared" si="65"/>
        <v>113.46511952707701</v>
      </c>
      <c r="AH77" s="5">
        <f t="shared" si="66"/>
        <v>102.05524714846374</v>
      </c>
      <c r="AI77" s="5">
        <f t="shared" si="67"/>
        <v>92.093629059011349</v>
      </c>
      <c r="AJ77" s="5">
        <f t="shared" si="68"/>
        <v>134.37405601105607</v>
      </c>
      <c r="AK77" s="5">
        <f t="shared" si="69"/>
        <v>133.26715614074394</v>
      </c>
      <c r="AL77" s="5">
        <f t="shared" si="70"/>
        <v>120.41096290970414</v>
      </c>
    </row>
    <row r="78" spans="1:38" hidden="1" x14ac:dyDescent="0.25">
      <c r="A78" s="83"/>
      <c r="B78" s="83"/>
      <c r="C78" s="2">
        <v>1200</v>
      </c>
      <c r="D78" s="5">
        <f>'BSX-II 351D LUMEN CHART 70  '!D66*D$106</f>
        <v>19627.260646926152</v>
      </c>
      <c r="E78" s="5">
        <f>'BSX-II 351D LUMEN CHART 70  '!E66*E$106</f>
        <v>20105.668944156085</v>
      </c>
      <c r="F78" s="5">
        <f>'BSX-II 351D LUMEN CHART 70  '!F66*F$106</f>
        <v>17018.5073340581</v>
      </c>
      <c r="G78" s="5">
        <f>'BSX-II 351D LUMEN CHART 70  '!G66*G$106</f>
        <v>16925.888087984466</v>
      </c>
      <c r="H78" s="5">
        <f>'BSX-II 351D LUMEN CHART 70  '!H66*H$106</f>
        <v>16591.803194017706</v>
      </c>
      <c r="I78" s="5">
        <f>'BSX-II 351D LUMEN CHART 70  '!I66*I$106</f>
        <v>19237.769282898185</v>
      </c>
      <c r="J78" s="5">
        <f>'BSX-II 351D LUMEN CHART 70  '!J66*J$106</f>
        <v>16368.889043669753</v>
      </c>
      <c r="K78" s="5">
        <f>'BSX-II 351D LUMEN CHART 70  '!K66*K$106</f>
        <v>20157.929742412733</v>
      </c>
      <c r="L78" s="5">
        <f>'BSX-II 351D LUMEN CHART 70  '!L66*L$106</f>
        <v>19570.783050305548</v>
      </c>
      <c r="M78" s="5">
        <f>'BSX-II 351D LUMEN CHART 70  '!M66*M$106</f>
        <v>19395.08557208674</v>
      </c>
      <c r="N78" s="5">
        <f>'BSX-II 351D LUMEN CHART 70  '!N66*N$106</f>
        <v>19455.130819421945</v>
      </c>
      <c r="O78" s="5">
        <f>'BSX-II 351D LUMEN CHART 70  '!O66*O$106</f>
        <v>17498.753734692771</v>
      </c>
      <c r="P78" s="5">
        <f>'BSX-II 351D LUMEN CHART 70  '!P66*P$106</f>
        <v>15790.69945412448</v>
      </c>
      <c r="Q78" s="5">
        <f>'BSX-II 351D LUMEN CHART 70  '!Q66*Q$106</f>
        <v>23040.25104215015</v>
      </c>
      <c r="R78" s="5">
        <f>'BSX-II 351D LUMEN CHART 70  '!R66*R$106</f>
        <v>22850.458074314036</v>
      </c>
      <c r="S78" s="5">
        <f>'BSX-II 351D LUMEN CHART 70  '!S66*S$106</f>
        <v>20646.089699326702</v>
      </c>
      <c r="T78" s="14">
        <f>'FUTURE LED TOOL'!E12</f>
        <v>181.10270270270271</v>
      </c>
      <c r="V78" s="1"/>
      <c r="W78" s="5">
        <f t="shared" si="71"/>
        <v>108.37640937444299</v>
      </c>
      <c r="X78" s="5">
        <f t="shared" si="56"/>
        <v>111.01805022292488</v>
      </c>
      <c r="Y78" s="5">
        <f t="shared" si="57"/>
        <v>93.971581208236287</v>
      </c>
      <c r="Z78" s="5">
        <f t="shared" si="58"/>
        <v>93.460162854498748</v>
      </c>
      <c r="AA78" s="5">
        <f t="shared" si="59"/>
        <v>91.615436690940641</v>
      </c>
      <c r="AB78" s="5">
        <f t="shared" si="60"/>
        <v>106.22574371227806</v>
      </c>
      <c r="AC78" s="5">
        <f t="shared" si="61"/>
        <v>90.384565218448671</v>
      </c>
      <c r="AD78" s="5">
        <f t="shared" si="62"/>
        <v>111.30662017509418</v>
      </c>
      <c r="AE78" s="5">
        <f t="shared" si="63"/>
        <v>108.06455540551953</v>
      </c>
      <c r="AF78" s="5">
        <f t="shared" si="64"/>
        <v>107.094401588946</v>
      </c>
      <c r="AG78" s="5">
        <f t="shared" si="65"/>
        <v>107.42595515738597</v>
      </c>
      <c r="AH78" s="5">
        <f t="shared" si="66"/>
        <v>96.623371565131407</v>
      </c>
      <c r="AI78" s="5">
        <f t="shared" si="67"/>
        <v>87.191959139596122</v>
      </c>
      <c r="AJ78" s="5">
        <f t="shared" si="68"/>
        <v>127.22201655915048</v>
      </c>
      <c r="AK78" s="5">
        <f t="shared" si="69"/>
        <v>126.17403127232856</v>
      </c>
      <c r="AL78" s="5">
        <f t="shared" si="70"/>
        <v>114.00210704320199</v>
      </c>
    </row>
    <row r="79" spans="1:38" hidden="1" x14ac:dyDescent="0.25">
      <c r="A79" s="82" t="s">
        <v>35</v>
      </c>
      <c r="B79" s="82" t="s">
        <v>38</v>
      </c>
      <c r="C79" s="2">
        <v>350</v>
      </c>
      <c r="D79" s="5">
        <f>'BSX-II 351D LUMEN CHART 70  '!D67*D$106</f>
        <v>8382.9492088230199</v>
      </c>
      <c r="E79" s="5">
        <f>'BSX-II 351D LUMEN CHART 70  '!E67*E$106</f>
        <v>8587.2809558203353</v>
      </c>
      <c r="F79" s="5">
        <f>'BSX-II 351D LUMEN CHART 70  '!F67*F$106</f>
        <v>7268.7312385457162</v>
      </c>
      <c r="G79" s="5">
        <f>'BSX-II 351D LUMEN CHART 70  '!G67*G$106</f>
        <v>7229.1728687068589</v>
      </c>
      <c r="H79" s="5">
        <f>'BSX-II 351D LUMEN CHART 70  '!H67*H$106</f>
        <v>7086.4827221836886</v>
      </c>
      <c r="I79" s="5">
        <f>'BSX-II 351D LUMEN CHART 70  '!I67*I$106</f>
        <v>8216.5945462617419</v>
      </c>
      <c r="J79" s="5">
        <f>'BSX-II 351D LUMEN CHART 70  '!J67*J$106</f>
        <v>6991.2744282750064</v>
      </c>
      <c r="K79" s="5">
        <f>'BSX-II 351D LUMEN CHART 70  '!K67*K$106</f>
        <v>8609.6019320013202</v>
      </c>
      <c r="L79" s="5">
        <f>'BSX-II 351D LUMEN CHART 70  '!L67*L$106</f>
        <v>8358.8272066534992</v>
      </c>
      <c r="M79" s="5">
        <f>'BSX-II 351D LUMEN CHART 70  '!M67*M$106</f>
        <v>8283.7855050874041</v>
      </c>
      <c r="N79" s="5">
        <f>'BSX-II 351D LUMEN CHART 70  '!N67*N$106</f>
        <v>8309.4312774494847</v>
      </c>
      <c r="O79" s="5">
        <f>'BSX-II 351D LUMEN CHART 70  '!O67*O$106</f>
        <v>7473.8480531976384</v>
      </c>
      <c r="P79" s="5">
        <f>'BSX-II 351D LUMEN CHART 70  '!P67*P$106</f>
        <v>6744.3253481451047</v>
      </c>
      <c r="Q79" s="5">
        <f>'BSX-II 351D LUMEN CHART 70  '!Q67*Q$106</f>
        <v>9840.6628270423025</v>
      </c>
      <c r="R79" s="5">
        <f>'BSX-II 351D LUMEN CHART 70  '!R67*R$106</f>
        <v>9759.6008368755211</v>
      </c>
      <c r="S79" s="5">
        <f>'BSX-II 351D LUMEN CHART 70  '!S67*S$106</f>
        <v>8818.09868548138</v>
      </c>
      <c r="T79" s="14">
        <f>'FUTURE LED TOOL'!E13</f>
        <v>65.729729729729726</v>
      </c>
      <c r="W79" s="5">
        <f t="shared" si="71"/>
        <v>127.53664503554759</v>
      </c>
      <c r="X79" s="5">
        <f t="shared" si="56"/>
        <v>130.6453105943061</v>
      </c>
      <c r="Y79" s="5">
        <f t="shared" si="57"/>
        <v>110.58513808642743</v>
      </c>
      <c r="Z79" s="5">
        <f t="shared" si="58"/>
        <v>109.98330433476718</v>
      </c>
      <c r="AA79" s="5">
        <f t="shared" si="59"/>
        <v>107.81244273059066</v>
      </c>
      <c r="AB79" s="5">
        <f t="shared" si="60"/>
        <v>125.00575584362026</v>
      </c>
      <c r="AC79" s="5">
        <f t="shared" si="61"/>
        <v>106.3639612854339</v>
      </c>
      <c r="AD79" s="5">
        <f t="shared" si="62"/>
        <v>130.98489781416484</v>
      </c>
      <c r="AE79" s="5">
        <f t="shared" si="63"/>
        <v>127.16965733806722</v>
      </c>
      <c r="AF79" s="5">
        <f t="shared" si="64"/>
        <v>126.027986713912</v>
      </c>
      <c r="AG79" s="5">
        <f t="shared" si="65"/>
        <v>126.41815677040746</v>
      </c>
      <c r="AH79" s="5">
        <f t="shared" si="66"/>
        <v>113.7057475198654</v>
      </c>
      <c r="AI79" s="5">
        <f t="shared" si="67"/>
        <v>102.6069234709576</v>
      </c>
      <c r="AJ79" s="5">
        <f t="shared" si="68"/>
        <v>149.71403149694294</v>
      </c>
      <c r="AK79" s="5">
        <f t="shared" si="69"/>
        <v>148.48076931101738</v>
      </c>
      <c r="AL79" s="5">
        <f t="shared" si="70"/>
        <v>134.15692901431376</v>
      </c>
    </row>
    <row r="80" spans="1:38" hidden="1" x14ac:dyDescent="0.25">
      <c r="A80" s="83"/>
      <c r="B80" s="83"/>
      <c r="C80" s="2">
        <v>530</v>
      </c>
      <c r="D80" s="5">
        <f>'BSX-II 351D LUMEN CHART 70  '!D68*D$106</f>
        <v>12690.321732069862</v>
      </c>
      <c r="E80" s="5">
        <f>'BSX-II 351D LUMEN CHART 70  '!E68*E$106</f>
        <v>12999.644327838741</v>
      </c>
      <c r="F80" s="5">
        <f>'BSX-II 351D LUMEN CHART 70  '!F68*F$106</f>
        <v>11003.590228604375</v>
      </c>
      <c r="G80" s="5">
        <f>'BSX-II 351D LUMEN CHART 70  '!G68*G$106</f>
        <v>10943.705762177819</v>
      </c>
      <c r="H80" s="5">
        <f>'BSX-II 351D LUMEN CHART 70  '!H68*H$106</f>
        <v>10727.69778905669</v>
      </c>
      <c r="I80" s="5">
        <f>'BSX-II 351D LUMEN CHART 70  '!I68*I$106</f>
        <v>12438.48981266486</v>
      </c>
      <c r="J80" s="5">
        <f>'BSX-II 351D LUMEN CHART 70  '!J68*J$106</f>
        <v>10583.569052121127</v>
      </c>
      <c r="K80" s="5">
        <f>'BSX-II 351D LUMEN CHART 70  '!K68*K$106</f>
        <v>13033.434389314056</v>
      </c>
      <c r="L80" s="5">
        <f>'BSX-II 351D LUMEN CHART 70  '!L68*L$106</f>
        <v>12653.805231644126</v>
      </c>
      <c r="M80" s="5">
        <f>'BSX-II 351D LUMEN CHART 70  '!M68*M$106</f>
        <v>12540.205195132699</v>
      </c>
      <c r="N80" s="5">
        <f>'BSX-II 351D LUMEN CHART 70  '!N68*N$106</f>
        <v>12579.028417632926</v>
      </c>
      <c r="O80" s="5">
        <f>'BSX-II 351D LUMEN CHART 70  '!O68*O$106</f>
        <v>11314.101279756944</v>
      </c>
      <c r="P80" s="5">
        <f>'BSX-II 351D LUMEN CHART 70  '!P68*P$106</f>
        <v>10209.731253487113</v>
      </c>
      <c r="Q80" s="5">
        <f>'BSX-II 351D LUMEN CHART 70  '!Q68*Q$106</f>
        <v>14897.045684178787</v>
      </c>
      <c r="R80" s="5">
        <f>'BSX-II 351D LUMEN CHART 70  '!R68*R$106</f>
        <v>14774.331981658004</v>
      </c>
      <c r="S80" s="5">
        <f>'BSX-II 351D LUMEN CHART 70  '!S68*S$106</f>
        <v>13349.062077833178</v>
      </c>
      <c r="T80" s="14">
        <f>'FUTURE LED TOOL'!E14</f>
        <v>101.37657657657657</v>
      </c>
      <c r="W80" s="5">
        <f t="shared" si="71"/>
        <v>125.18001850737193</v>
      </c>
      <c r="X80" s="5">
        <f t="shared" si="56"/>
        <v>128.23124203665759</v>
      </c>
      <c r="Y80" s="5">
        <f t="shared" si="57"/>
        <v>108.54174208864333</v>
      </c>
      <c r="Z80" s="5">
        <f t="shared" si="58"/>
        <v>107.95102904181519</v>
      </c>
      <c r="AA80" s="5">
        <f t="shared" si="59"/>
        <v>105.82028069327569</v>
      </c>
      <c r="AB80" s="5">
        <f t="shared" si="60"/>
        <v>122.69589517327239</v>
      </c>
      <c r="AC80" s="5">
        <f t="shared" si="61"/>
        <v>104.39856433824872</v>
      </c>
      <c r="AD80" s="5">
        <f t="shared" si="62"/>
        <v>128.56455435214883</v>
      </c>
      <c r="AE80" s="5">
        <f t="shared" si="63"/>
        <v>124.81981202123011</v>
      </c>
      <c r="AF80" s="5">
        <f t="shared" si="64"/>
        <v>123.69923722626633</v>
      </c>
      <c r="AG80" s="5">
        <f t="shared" si="65"/>
        <v>124.08219770699336</v>
      </c>
      <c r="AH80" s="5">
        <f t="shared" si="66"/>
        <v>111.60468879327998</v>
      </c>
      <c r="AI80" s="5">
        <f t="shared" si="67"/>
        <v>100.71094919816132</v>
      </c>
      <c r="AJ80" s="5">
        <f t="shared" si="68"/>
        <v>146.94761045640601</v>
      </c>
      <c r="AK80" s="5">
        <f t="shared" si="69"/>
        <v>145.73713653171109</v>
      </c>
      <c r="AL80" s="5">
        <f t="shared" si="70"/>
        <v>131.67797265031663</v>
      </c>
    </row>
    <row r="81" spans="1:38" hidden="1" x14ac:dyDescent="0.25">
      <c r="A81" s="83"/>
      <c r="B81" s="83"/>
      <c r="C81" s="2">
        <v>700</v>
      </c>
      <c r="D81" s="5">
        <f>'BSX-II 351D LUMEN CHART 70  '!D69*D$106</f>
        <v>16442.692136215497</v>
      </c>
      <c r="E81" s="5">
        <f>'BSX-II 351D LUMEN CHART 70  '!E69*E$106</f>
        <v>16843.47757888474</v>
      </c>
      <c r="F81" s="5">
        <f>'BSX-II 351D LUMEN CHART 70  '!F69*F$106</f>
        <v>14257.215092095261</v>
      </c>
      <c r="G81" s="5">
        <f>'BSX-II 351D LUMEN CHART 70  '!G69*G$106</f>
        <v>14179.623533269363</v>
      </c>
      <c r="H81" s="5">
        <f>'BSX-II 351D LUMEN CHART 70  '!H69*H$106</f>
        <v>13899.74468732782</v>
      </c>
      <c r="I81" s="5">
        <f>'BSX-II 351D LUMEN CHART 70  '!I69*I$106</f>
        <v>16116.39664834111</v>
      </c>
      <c r="J81" s="5">
        <f>'BSX-II 351D LUMEN CHART 70  '!J69*J$106</f>
        <v>13712.99887430212</v>
      </c>
      <c r="K81" s="5">
        <f>'BSX-II 351D LUMEN CHART 70  '!K69*K$106</f>
        <v>16887.258941550932</v>
      </c>
      <c r="L81" s="5">
        <f>'BSX-II 351D LUMEN CHART 70  '!L69*L$106</f>
        <v>16395.378160489017</v>
      </c>
      <c r="M81" s="5">
        <f>'BSX-II 351D LUMEN CHART 70  '!M69*M$106</f>
        <v>16248.188005151989</v>
      </c>
      <c r="N81" s="5">
        <f>'BSX-II 351D LUMEN CHART 70  '!N69*N$106</f>
        <v>16298.490771999404</v>
      </c>
      <c r="O81" s="5">
        <f>'BSX-II 351D LUMEN CHART 70  '!O69*O$106</f>
        <v>14659.540401633458</v>
      </c>
      <c r="P81" s="5">
        <f>'BSX-II 351D LUMEN CHART 70  '!P69*P$106</f>
        <v>13228.621885160412</v>
      </c>
      <c r="Q81" s="5">
        <f>'BSX-II 351D LUMEN CHART 70  '!Q69*Q$106</f>
        <v>19301.916932892233</v>
      </c>
      <c r="R81" s="5">
        <f>'BSX-II 351D LUMEN CHART 70  '!R69*R$106</f>
        <v>19142.918313783524</v>
      </c>
      <c r="S81" s="5">
        <f>'BSX-II 351D LUMEN CHART 70  '!S69*S$106</f>
        <v>17296.213814528666</v>
      </c>
      <c r="T81" s="14">
        <f>'FUTURE LED TOOL'!E15</f>
        <v>135.88468468468469</v>
      </c>
      <c r="W81" s="5">
        <f t="shared" si="71"/>
        <v>121.00474880131007</v>
      </c>
      <c r="X81" s="5">
        <f t="shared" si="56"/>
        <v>123.9542014463911</v>
      </c>
      <c r="Y81" s="5">
        <f t="shared" si="57"/>
        <v>104.9214274969883</v>
      </c>
      <c r="Z81" s="5">
        <f t="shared" si="58"/>
        <v>104.35041716564783</v>
      </c>
      <c r="AA81" s="5">
        <f t="shared" si="59"/>
        <v>102.29073805912459</v>
      </c>
      <c r="AB81" s="5">
        <f t="shared" si="60"/>
        <v>118.60348122188019</v>
      </c>
      <c r="AC81" s="5">
        <f t="shared" si="61"/>
        <v>100.916441805952</v>
      </c>
      <c r="AD81" s="5">
        <f t="shared" si="62"/>
        <v>124.27639642198959</v>
      </c>
      <c r="AE81" s="5">
        <f t="shared" si="63"/>
        <v>120.65655668653076</v>
      </c>
      <c r="AF81" s="5">
        <f t="shared" si="64"/>
        <v>119.57335768085491</v>
      </c>
      <c r="AG81" s="5">
        <f t="shared" si="65"/>
        <v>119.94354485069043</v>
      </c>
      <c r="AH81" s="5">
        <f t="shared" si="66"/>
        <v>107.88221230119032</v>
      </c>
      <c r="AI81" s="5">
        <f t="shared" si="67"/>
        <v>97.351823833987865</v>
      </c>
      <c r="AJ81" s="5">
        <f t="shared" si="68"/>
        <v>142.04630181599646</v>
      </c>
      <c r="AK81" s="5">
        <f t="shared" si="69"/>
        <v>140.87620218719974</v>
      </c>
      <c r="AL81" s="5">
        <f t="shared" si="70"/>
        <v>127.28596938399556</v>
      </c>
    </row>
    <row r="82" spans="1:38" hidden="1" x14ac:dyDescent="0.25">
      <c r="A82" s="83"/>
      <c r="B82" s="83"/>
      <c r="C82" s="2">
        <v>1050</v>
      </c>
      <c r="D82" s="5">
        <f>'BSX-II 351D LUMEN CHART 70  '!D70*D$106</f>
        <v>23271.321927188044</v>
      </c>
      <c r="E82" s="5">
        <f>'BSX-II 351D LUMEN CHART 70  '!E70*E$106</f>
        <v>23838.553070532504</v>
      </c>
      <c r="F82" s="5">
        <f>'BSX-II 351D LUMEN CHART 70  '!F70*F$106</f>
        <v>20178.218958594283</v>
      </c>
      <c r="G82" s="5">
        <f>'BSX-II 351D LUMEN CHART 70  '!G70*G$106</f>
        <v>20068.403720960981</v>
      </c>
      <c r="H82" s="5">
        <f>'BSX-II 351D LUMEN CHART 70  '!H70*H$106</f>
        <v>19672.291535039178</v>
      </c>
      <c r="I82" s="5">
        <f>'BSX-II 351D LUMEN CHART 70  '!I70*I$106</f>
        <v>22809.516325112141</v>
      </c>
      <c r="J82" s="5">
        <f>'BSX-II 351D LUMEN CHART 70  '!J70*J$106</f>
        <v>19407.990415887063</v>
      </c>
      <c r="K82" s="5">
        <f>'BSX-II 351D LUMEN CHART 70  '!K70*K$106</f>
        <v>23900.516779186506</v>
      </c>
      <c r="L82" s="5">
        <f>'BSX-II 351D LUMEN CHART 70  '!L70*L$106</f>
        <v>23204.358515621094</v>
      </c>
      <c r="M82" s="5">
        <f>'BSX-II 351D LUMEN CHART 70  '!M70*M$106</f>
        <v>22996.040470073287</v>
      </c>
      <c r="N82" s="5">
        <f>'BSX-II 351D LUMEN CHART 70  '!N70*N$106</f>
        <v>23067.233914032269</v>
      </c>
      <c r="O82" s="5">
        <f>'BSX-II 351D LUMEN CHART 70  '!O70*O$106</f>
        <v>20747.629473621659</v>
      </c>
      <c r="P82" s="5">
        <f>'BSX-II 351D LUMEN CHART 70  '!P70*P$106</f>
        <v>18722.452259783557</v>
      </c>
      <c r="Q82" s="5">
        <f>'BSX-II 351D LUMEN CHART 70  '!Q70*Q$106</f>
        <v>27317.97926008984</v>
      </c>
      <c r="R82" s="5">
        <f>'BSX-II 351D LUMEN CHART 70  '!R70*R$106</f>
        <v>27092.948710310979</v>
      </c>
      <c r="S82" s="5">
        <f>'BSX-II 351D LUMEN CHART 70  '!S70*S$106</f>
        <v>24479.310107183934</v>
      </c>
      <c r="T82" s="14">
        <f>'FUTURE LED TOOL'!E16</f>
        <v>209.58558558558559</v>
      </c>
      <c r="W82" s="5">
        <f t="shared" si="71"/>
        <v>111.03493526125656</v>
      </c>
      <c r="X82" s="5">
        <f t="shared" si="56"/>
        <v>113.7413768410036</v>
      </c>
      <c r="Y82" s="5">
        <f t="shared" si="57"/>
        <v>96.27674967348544</v>
      </c>
      <c r="Z82" s="5">
        <f t="shared" si="58"/>
        <v>95.752785979481985</v>
      </c>
      <c r="AA82" s="5">
        <f t="shared" si="59"/>
        <v>93.862807788400474</v>
      </c>
      <c r="AB82" s="5">
        <f t="shared" si="60"/>
        <v>108.83151272728024</v>
      </c>
      <c r="AC82" s="5">
        <f t="shared" si="61"/>
        <v>92.601742441689481</v>
      </c>
      <c r="AD82" s="5">
        <f t="shared" si="62"/>
        <v>114.03702555406215</v>
      </c>
      <c r="AE82" s="5">
        <f t="shared" si="63"/>
        <v>110.71543136321962</v>
      </c>
      <c r="AF82" s="5">
        <f t="shared" si="64"/>
        <v>109.72147920298035</v>
      </c>
      <c r="AG82" s="5">
        <f t="shared" si="65"/>
        <v>110.06116594126469</v>
      </c>
      <c r="AH82" s="5">
        <f t="shared" si="66"/>
        <v>98.993589734009802</v>
      </c>
      <c r="AI82" s="5">
        <f t="shared" si="67"/>
        <v>89.330820187241002</v>
      </c>
      <c r="AJ82" s="5">
        <f t="shared" si="68"/>
        <v>130.3428343307244</v>
      </c>
      <c r="AK82" s="5">
        <f t="shared" si="69"/>
        <v>129.2691414565216</v>
      </c>
      <c r="AL82" s="5">
        <f t="shared" si="70"/>
        <v>116.79863402241303</v>
      </c>
    </row>
    <row r="83" spans="1:38" hidden="1" x14ac:dyDescent="0.25">
      <c r="A83" s="83"/>
      <c r="B83" s="83"/>
      <c r="C83" s="2">
        <v>1200</v>
      </c>
      <c r="D83" s="5">
        <f>'BSX-II 351D LUMEN CHART 70  '!D71*D$106</f>
        <v>25384.590436691149</v>
      </c>
      <c r="E83" s="5">
        <f>'BSX-II 351D LUMEN CHART 70  '!E71*E$106</f>
        <v>26003.331834441866</v>
      </c>
      <c r="F83" s="5">
        <f>'BSX-II 351D LUMEN CHART 70  '!F71*F$106</f>
        <v>22010.602818715142</v>
      </c>
      <c r="G83" s="5">
        <f>'BSX-II 351D LUMEN CHART 70  '!G71*G$106</f>
        <v>21890.815260459909</v>
      </c>
      <c r="H83" s="5">
        <f>'BSX-II 351D LUMEN CHART 70  '!H71*H$106</f>
        <v>21458.732130929566</v>
      </c>
      <c r="I83" s="5">
        <f>'BSX-II 351D LUMEN CHART 70  '!I71*I$106</f>
        <v>24880.848272548312</v>
      </c>
      <c r="J83" s="5">
        <f>'BSX-II 351D LUMEN CHART 70  '!J71*J$106</f>
        <v>21170.429829812878</v>
      </c>
      <c r="K83" s="5">
        <f>'BSX-II 351D LUMEN CHART 70  '!K71*K$106</f>
        <v>26070.922466853805</v>
      </c>
      <c r="L83" s="5">
        <f>'BSX-II 351D LUMEN CHART 70  '!L71*L$106</f>
        <v>25311.546078395171</v>
      </c>
      <c r="M83" s="5">
        <f>'BSX-II 351D LUMEN CHART 70  '!M71*M$106</f>
        <v>25084.310673232179</v>
      </c>
      <c r="N83" s="5">
        <f>'BSX-II 351D LUMEN CHART 70  '!N71*N$106</f>
        <v>25161.969193119046</v>
      </c>
      <c r="O83" s="5">
        <f>'BSX-II 351D LUMEN CHART 70  '!O71*O$106</f>
        <v>22631.721496869312</v>
      </c>
      <c r="P83" s="5">
        <f>'BSX-II 351D LUMEN CHART 70  '!P71*P$106</f>
        <v>20422.637960667664</v>
      </c>
      <c r="Q83" s="5">
        <f>'BSX-II 351D LUMEN CHART 70  '!Q71*Q$106</f>
        <v>29798.724681180865</v>
      </c>
      <c r="R83" s="5">
        <f>'BSX-II 351D LUMEN CHART 70  '!R71*R$106</f>
        <v>29553.25910944615</v>
      </c>
      <c r="S83" s="5">
        <f>'BSX-II 351D LUMEN CHART 70  '!S71*S$106</f>
        <v>26702.276011129201</v>
      </c>
      <c r="T83" s="14">
        <f>'FUTURE LED TOOL'!E17</f>
        <v>241.47027027027028</v>
      </c>
      <c r="W83" s="5">
        <f>D83/$T83</f>
        <v>105.12511709320967</v>
      </c>
      <c r="X83" s="5">
        <f t="shared" si="56"/>
        <v>107.68750871623713</v>
      </c>
      <c r="Y83" s="5">
        <f t="shared" si="57"/>
        <v>91.152433771989195</v>
      </c>
      <c r="Z83" s="5">
        <f t="shared" si="58"/>
        <v>90.656357968863787</v>
      </c>
      <c r="AA83" s="5">
        <f t="shared" si="59"/>
        <v>88.866973590212424</v>
      </c>
      <c r="AB83" s="5">
        <f t="shared" si="60"/>
        <v>103.03897140090969</v>
      </c>
      <c r="AC83" s="5">
        <f t="shared" si="61"/>
        <v>87.673028261895197</v>
      </c>
      <c r="AD83" s="5">
        <f t="shared" si="62"/>
        <v>107.96742156984138</v>
      </c>
      <c r="AE83" s="5">
        <f t="shared" si="63"/>
        <v>104.82261874335393</v>
      </c>
      <c r="AF83" s="5">
        <f t="shared" si="64"/>
        <v>103.8815695412776</v>
      </c>
      <c r="AG83" s="5">
        <f t="shared" si="65"/>
        <v>104.20317650266439</v>
      </c>
      <c r="AH83" s="5">
        <f t="shared" si="66"/>
        <v>93.724670418177439</v>
      </c>
      <c r="AI83" s="5">
        <f t="shared" si="67"/>
        <v>84.576200365408255</v>
      </c>
      <c r="AJ83" s="5">
        <f t="shared" si="68"/>
        <v>123.40535606237599</v>
      </c>
      <c r="AK83" s="5">
        <f t="shared" si="69"/>
        <v>122.38881033415871</v>
      </c>
      <c r="AL83" s="5">
        <f>S83/$T83</f>
        <v>110.58204383190593</v>
      </c>
    </row>
    <row r="84" spans="1:38" hidden="1" x14ac:dyDescent="0.25"/>
    <row r="85" spans="1:38" hidden="1" x14ac:dyDescent="0.25">
      <c r="A85" s="74" t="s">
        <v>44</v>
      </c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  <c r="V85" s="1"/>
      <c r="W85" s="74" t="s">
        <v>53</v>
      </c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57"/>
    </row>
    <row r="86" spans="1:38" hidden="1" x14ac:dyDescent="0.25">
      <c r="A86" s="2" t="s">
        <v>16</v>
      </c>
      <c r="B86" s="2" t="s">
        <v>21</v>
      </c>
      <c r="C86" s="2" t="s">
        <v>2</v>
      </c>
      <c r="D86" s="2" t="s">
        <v>116</v>
      </c>
      <c r="E86" s="2" t="s">
        <v>10</v>
      </c>
      <c r="F86" s="2" t="s">
        <v>11</v>
      </c>
      <c r="G86" s="2" t="s">
        <v>59</v>
      </c>
      <c r="H86" s="2" t="s">
        <v>60</v>
      </c>
      <c r="I86" s="2" t="s">
        <v>143</v>
      </c>
      <c r="J86" s="2" t="s">
        <v>62</v>
      </c>
      <c r="K86" s="2" t="s">
        <v>12</v>
      </c>
      <c r="L86" s="2" t="s">
        <v>144</v>
      </c>
      <c r="M86" s="2" t="s">
        <v>13</v>
      </c>
      <c r="N86" s="2" t="s">
        <v>145</v>
      </c>
      <c r="O86" s="2" t="s">
        <v>14</v>
      </c>
      <c r="P86" s="2" t="s">
        <v>15</v>
      </c>
      <c r="Q86" s="2" t="s">
        <v>18</v>
      </c>
      <c r="R86" s="2" t="s">
        <v>19</v>
      </c>
      <c r="S86" s="6" t="s">
        <v>117</v>
      </c>
      <c r="T86" s="6" t="s">
        <v>3</v>
      </c>
      <c r="V86" s="1"/>
      <c r="W86" s="2" t="s">
        <v>116</v>
      </c>
      <c r="X86" s="2" t="s">
        <v>10</v>
      </c>
      <c r="Y86" s="2" t="s">
        <v>11</v>
      </c>
      <c r="Z86" s="2" t="s">
        <v>59</v>
      </c>
      <c r="AA86" s="2" t="s">
        <v>60</v>
      </c>
      <c r="AB86" s="2" t="s">
        <v>143</v>
      </c>
      <c r="AC86" s="2" t="s">
        <v>62</v>
      </c>
      <c r="AD86" s="2" t="s">
        <v>12</v>
      </c>
      <c r="AE86" s="2" t="s">
        <v>144</v>
      </c>
      <c r="AF86" s="2" t="s">
        <v>13</v>
      </c>
      <c r="AG86" s="2" t="s">
        <v>145</v>
      </c>
      <c r="AH86" s="2" t="s">
        <v>14</v>
      </c>
      <c r="AI86" s="2" t="s">
        <v>15</v>
      </c>
      <c r="AJ86" s="2" t="s">
        <v>18</v>
      </c>
      <c r="AK86" s="2" t="s">
        <v>19</v>
      </c>
      <c r="AL86" s="6" t="s">
        <v>117</v>
      </c>
    </row>
    <row r="87" spans="1:38" hidden="1" x14ac:dyDescent="0.25">
      <c r="A87" s="82" t="s">
        <v>34</v>
      </c>
      <c r="B87" s="82" t="s">
        <v>36</v>
      </c>
      <c r="C87" s="2">
        <v>350</v>
      </c>
      <c r="D87" s="5">
        <f>'BSX-II 351D LUMEN CHART 70  '!D75*D$106</f>
        <v>4616.7625867502984</v>
      </c>
      <c r="E87" s="5">
        <f>'BSX-II 351D LUMEN CHART 70  '!E75*E$106</f>
        <v>4713.6959580711282</v>
      </c>
      <c r="F87" s="5">
        <f>'BSX-II 351D LUMEN CHART 70  '!F75*F$106</f>
        <v>3989.9229145653612</v>
      </c>
      <c r="G87" s="5">
        <f>'BSX-II 351D LUMEN CHART 70  '!G75*G$106</f>
        <v>3968.2086922199369</v>
      </c>
      <c r="H87" s="5">
        <f>'BSX-II 351D LUMEN CHART 70  '!H75*H$106</f>
        <v>3889.8837870045127</v>
      </c>
      <c r="I87" s="5">
        <f>'BSX-II 351D LUMEN CHART 70  '!I75*I$106</f>
        <v>4525.1456673210305</v>
      </c>
      <c r="J87" s="5">
        <f>'BSX-II 351D LUMEN CHART 70  '!J75*J$106</f>
        <v>3837.6224306472341</v>
      </c>
      <c r="K87" s="5">
        <f>'BSX-II 351D LUMEN CHART 70  '!K75*K$106</f>
        <v>4725.9482991492659</v>
      </c>
      <c r="L87" s="5">
        <f>'BSX-II 351D LUMEN CHART 70  '!L75*L$106</f>
        <v>4603.4778161570875</v>
      </c>
      <c r="M87" s="5">
        <f>'BSX-II 351D LUMEN CHART 70  '!M75*M$106</f>
        <v>4547.1024476488146</v>
      </c>
      <c r="N87" s="5">
        <f>'BSX-II 351D LUMEN CHART 70  '!N75*N$106</f>
        <v>4576.2738725083727</v>
      </c>
      <c r="O87" s="5">
        <f>'BSX-II 351D LUMEN CHART 70  '!O75*O$106</f>
        <v>4102.514817069944</v>
      </c>
      <c r="P87" s="5">
        <f>'BSX-II 351D LUMEN CHART 70  '!P75*P$106</f>
        <v>3702.068128086687</v>
      </c>
      <c r="Q87" s="5">
        <f>'BSX-II 351D LUMEN CHART 70  '!Q75*Q$106</f>
        <v>5401.69732785212</v>
      </c>
      <c r="R87" s="5">
        <f>'BSX-II 351D LUMEN CHART 70  '!R75*R$106</f>
        <v>5357.2011040336411</v>
      </c>
      <c r="S87" s="5">
        <f>'BSX-II 351D LUMEN CHART 70  '!S75*S$106</f>
        <v>4856.4135465063027</v>
      </c>
      <c r="T87" s="14">
        <f>'FUTURE LED TOOL'!E3</f>
        <v>32.864864864864863</v>
      </c>
      <c r="U87" s="84">
        <v>1.0149999999999999</v>
      </c>
      <c r="W87" s="5">
        <f>D87/$T87</f>
        <v>140.47715107710613</v>
      </c>
      <c r="X87" s="5">
        <f t="shared" ref="X87:X101" si="72">E87/$T87</f>
        <v>143.42660398736163</v>
      </c>
      <c r="Y87" s="5">
        <f t="shared" ref="Y87:Y101" si="73">F87/$T87</f>
        <v>121.40390447279472</v>
      </c>
      <c r="Z87" s="5">
        <f t="shared" ref="Z87:Z101" si="74">G87/$T87</f>
        <v>120.7431921152448</v>
      </c>
      <c r="AA87" s="5">
        <f t="shared" ref="AA87:AA101" si="75">H87/$T87</f>
        <v>118.35995075589389</v>
      </c>
      <c r="AB87" s="5">
        <f t="shared" ref="AB87:AB101" si="76">I87/$T87</f>
        <v>137.68946520631425</v>
      </c>
      <c r="AC87" s="5">
        <f t="shared" ref="AC87:AC101" si="77">J87/$T87</f>
        <v>116.76976145883854</v>
      </c>
      <c r="AD87" s="5">
        <f t="shared" ref="AD87:AD101" si="78">K87/$T87</f>
        <v>143.79941370766682</v>
      </c>
      <c r="AE87" s="5">
        <f t="shared" ref="AE87:AE101" si="79">L87/$T87</f>
        <v>140.07292697188507</v>
      </c>
      <c r="AF87" s="5">
        <f t="shared" ref="AF87:AF101" si="80">M87/$T87</f>
        <v>138.35755802878796</v>
      </c>
      <c r="AG87" s="5">
        <f t="shared" ref="AG87:AG101" si="81">N87/$T87</f>
        <v>139.24517539704755</v>
      </c>
      <c r="AH87" s="5">
        <f t="shared" ref="AH87:AH101" si="82">O87/$T87</f>
        <v>124.82980940097693</v>
      </c>
      <c r="AI87" s="5">
        <f t="shared" ref="AI87:AI101" si="83">P87/$T87</f>
        <v>112.64516508158505</v>
      </c>
      <c r="AJ87" s="5">
        <f t="shared" ref="AJ87:AJ101" si="84">Q87/$T87</f>
        <v>164.36085619286879</v>
      </c>
      <c r="AK87" s="5">
        <f t="shared" ref="AK87:AK101" si="85">R87/$T87</f>
        <v>163.00694148786573</v>
      </c>
      <c r="AL87" s="5">
        <f t="shared" ref="AL87:AL100" si="86">S87/$T87</f>
        <v>147.76916218810297</v>
      </c>
    </row>
    <row r="88" spans="1:38" hidden="1" x14ac:dyDescent="0.25">
      <c r="A88" s="83"/>
      <c r="B88" s="83"/>
      <c r="C88" s="2">
        <v>530</v>
      </c>
      <c r="D88" s="5">
        <f>'BSX-II 351D LUMEN CHART 70  '!D76*D$106</f>
        <v>6988.9726308708305</v>
      </c>
      <c r="E88" s="5">
        <f>'BSX-II 351D LUMEN CHART 70  '!E76*E$106</f>
        <v>7135.7128338701314</v>
      </c>
      <c r="F88" s="5">
        <f>'BSX-II 351D LUMEN CHART 70  '!F76*F$106</f>
        <v>6040.0467914920528</v>
      </c>
      <c r="G88" s="5">
        <f>'BSX-II 351D LUMEN CHART 70  '!G76*G$106</f>
        <v>6007.1752494057528</v>
      </c>
      <c r="H88" s="5">
        <f>'BSX-II 351D LUMEN CHART 70  '!H76*H$106</f>
        <v>5888.6050157019081</v>
      </c>
      <c r="I88" s="5">
        <f>'BSX-II 351D LUMEN CHART 70  '!I76*I$106</f>
        <v>6850.2806079685743</v>
      </c>
      <c r="J88" s="5">
        <f>'BSX-II 351D LUMEN CHART 70  '!J76*J$106</f>
        <v>5809.4904451841476</v>
      </c>
      <c r="K88" s="5">
        <f>'BSX-II 351D LUMEN CHART 70  '!K76*K$106</f>
        <v>7154.2607394316938</v>
      </c>
      <c r="L88" s="5">
        <f>'BSX-II 351D LUMEN CHART 70  '!L76*L$106</f>
        <v>6968.8618072495728</v>
      </c>
      <c r="M88" s="5">
        <f>'BSX-II 351D LUMEN CHART 70  '!M76*M$106</f>
        <v>6883.5193404980164</v>
      </c>
      <c r="N88" s="5">
        <f>'BSX-II 351D LUMEN CHART 70  '!N76*N$106</f>
        <v>6927.6797854236584</v>
      </c>
      <c r="O88" s="5">
        <f>'BSX-II 351D LUMEN CHART 70  '!O76*O$106</f>
        <v>6210.491277271014</v>
      </c>
      <c r="P88" s="5">
        <f>'BSX-II 351D LUMEN CHART 70  '!P76*P$106</f>
        <v>5604.2848941533539</v>
      </c>
      <c r="Q88" s="5">
        <f>'BSX-II 351D LUMEN CHART 70  '!Q76*Q$106</f>
        <v>8177.2268067135155</v>
      </c>
      <c r="R88" s="5">
        <f>'BSX-II 351D LUMEN CHART 70  '!R76*R$106</f>
        <v>8109.8672913386154</v>
      </c>
      <c r="S88" s="5">
        <f>'BSX-II 351D LUMEN CHART 70  '!S76*S$106</f>
        <v>7351.7623492556377</v>
      </c>
      <c r="T88" s="14">
        <f>'FUTURE LED TOOL'!E4</f>
        <v>50.688288288288284</v>
      </c>
      <c r="U88" s="84"/>
      <c r="V88" s="1"/>
      <c r="W88" s="5">
        <f t="shared" ref="W88:W100" si="87">D88/$T88</f>
        <v>137.88140943172584</v>
      </c>
      <c r="X88" s="5">
        <f t="shared" si="72"/>
        <v>140.77636224932189</v>
      </c>
      <c r="Y88" s="5">
        <f t="shared" si="73"/>
        <v>119.16059893637457</v>
      </c>
      <c r="Z88" s="5">
        <f t="shared" si="74"/>
        <v>118.51209524456821</v>
      </c>
      <c r="AA88" s="5">
        <f t="shared" si="75"/>
        <v>116.17289150129956</v>
      </c>
      <c r="AB88" s="5">
        <f t="shared" si="76"/>
        <v>135.14523451665573</v>
      </c>
      <c r="AC88" s="5">
        <f t="shared" si="77"/>
        <v>114.61208577695159</v>
      </c>
      <c r="AD88" s="5">
        <f t="shared" si="78"/>
        <v>141.14228317874984</v>
      </c>
      <c r="AE88" s="5">
        <f t="shared" si="79"/>
        <v>137.48465459347054</v>
      </c>
      <c r="AF88" s="5">
        <f t="shared" si="80"/>
        <v>135.80098229690032</v>
      </c>
      <c r="AG88" s="5">
        <f t="shared" si="81"/>
        <v>136.67219824079805</v>
      </c>
      <c r="AH88" s="5">
        <f t="shared" si="82"/>
        <v>122.523199875068</v>
      </c>
      <c r="AI88" s="5">
        <f t="shared" si="83"/>
        <v>110.56370383389419</v>
      </c>
      <c r="AJ88" s="5">
        <f t="shared" si="84"/>
        <v>161.32379062014792</v>
      </c>
      <c r="AK88" s="5">
        <f t="shared" si="85"/>
        <v>159.99489359778659</v>
      </c>
      <c r="AL88" s="5">
        <f t="shared" si="86"/>
        <v>145.03867850977105</v>
      </c>
    </row>
    <row r="89" spans="1:38" hidden="1" x14ac:dyDescent="0.25">
      <c r="A89" s="83"/>
      <c r="B89" s="83"/>
      <c r="C89" s="2">
        <v>700</v>
      </c>
      <c r="D89" s="5">
        <f>'BSX-II 351D LUMEN CHART 70  '!D77*D$106</f>
        <v>9055.5249696653264</v>
      </c>
      <c r="E89" s="5">
        <f>'BSX-II 351D LUMEN CHART 70  '!E77*E$106</f>
        <v>9245.6544268110683</v>
      </c>
      <c r="F89" s="5">
        <f>'BSX-II 351D LUMEN CHART 70  '!F77*F$106</f>
        <v>7826.0135540819929</v>
      </c>
      <c r="G89" s="5">
        <f>'BSX-II 351D LUMEN CHART 70  '!G77*G$106</f>
        <v>7783.4223055715811</v>
      </c>
      <c r="H89" s="5">
        <f>'BSX-II 351D LUMEN CHART 70  '!H77*H$106</f>
        <v>7629.7923275084922</v>
      </c>
      <c r="I89" s="5">
        <f>'BSX-II 351D LUMEN CHART 70  '!I77*I$106</f>
        <v>8875.8234394379469</v>
      </c>
      <c r="J89" s="5">
        <f>'BSX-II 351D LUMEN CHART 70  '!J77*J$106</f>
        <v>7527.2845618286801</v>
      </c>
      <c r="K89" s="5">
        <f>'BSX-II 351D LUMEN CHART 70  '!K77*K$106</f>
        <v>9269.6867175093939</v>
      </c>
      <c r="L89" s="5">
        <f>'BSX-II 351D LUMEN CHART 70  '!L77*L$106</f>
        <v>9029.4676254630594</v>
      </c>
      <c r="M89" s="5">
        <f>'BSX-II 351D LUMEN CHART 70  '!M77*M$106</f>
        <v>8918.890452041609</v>
      </c>
      <c r="N89" s="5">
        <f>'BSX-II 351D LUMEN CHART 70  '!N77*N$106</f>
        <v>8976.1085916476113</v>
      </c>
      <c r="O89" s="5">
        <f>'BSX-II 351D LUMEN CHART 70  '!O77*O$106</f>
        <v>8046.8563557973066</v>
      </c>
      <c r="P89" s="5">
        <f>'BSX-II 351D LUMEN CHART 70  '!P77*P$106</f>
        <v>7261.402279922856</v>
      </c>
      <c r="Q89" s="5">
        <f>'BSX-II 351D LUMEN CHART 70  '!Q77*Q$106</f>
        <v>10595.131136117256</v>
      </c>
      <c r="R89" s="5">
        <f>'BSX-II 351D LUMEN CHART 70  '!R77*R$106</f>
        <v>10507.854249278749</v>
      </c>
      <c r="S89" s="5">
        <f>'BSX-II 351D LUMEN CHART 70  '!S77*S$106</f>
        <v>9525.5870985482252</v>
      </c>
      <c r="T89" s="14">
        <f>'FUTURE LED TOOL'!E5</f>
        <v>67.942342342342343</v>
      </c>
      <c r="U89" s="84"/>
      <c r="V89" s="1"/>
      <c r="W89" s="5">
        <f t="shared" si="87"/>
        <v>133.28249597338115</v>
      </c>
      <c r="X89" s="5">
        <f t="shared" si="72"/>
        <v>136.08089017927608</v>
      </c>
      <c r="Y89" s="5">
        <f t="shared" si="73"/>
        <v>115.18610168970791</v>
      </c>
      <c r="Z89" s="5">
        <f t="shared" si="74"/>
        <v>114.55922826965704</v>
      </c>
      <c r="AA89" s="5">
        <f t="shared" si="75"/>
        <v>112.29804661523319</v>
      </c>
      <c r="AB89" s="5">
        <f t="shared" si="76"/>
        <v>130.6375837723576</v>
      </c>
      <c r="AC89" s="5">
        <f t="shared" si="77"/>
        <v>110.78930019664043</v>
      </c>
      <c r="AD89" s="5">
        <f t="shared" si="78"/>
        <v>136.4346061370986</v>
      </c>
      <c r="AE89" s="5">
        <f t="shared" si="79"/>
        <v>132.89897454471193</v>
      </c>
      <c r="AF89" s="5">
        <f t="shared" si="80"/>
        <v>131.27145966063151</v>
      </c>
      <c r="AG89" s="5">
        <f t="shared" si="81"/>
        <v>132.11361696097444</v>
      </c>
      <c r="AH89" s="5">
        <f t="shared" si="82"/>
        <v>118.43654602385449</v>
      </c>
      <c r="AI89" s="5">
        <f t="shared" si="83"/>
        <v>106.87594848194507</v>
      </c>
      <c r="AJ89" s="5">
        <f t="shared" si="84"/>
        <v>155.94297710154547</v>
      </c>
      <c r="AK89" s="5">
        <f t="shared" si="85"/>
        <v>154.65840427362113</v>
      </c>
      <c r="AL89" s="5">
        <f t="shared" si="86"/>
        <v>140.2010406198755</v>
      </c>
    </row>
    <row r="90" spans="1:38" hidden="1" x14ac:dyDescent="0.25">
      <c r="A90" s="83"/>
      <c r="B90" s="83"/>
      <c r="C90" s="2">
        <v>1050</v>
      </c>
      <c r="D90" s="5">
        <f>'BSX-II 351D LUMEN CHART 70  '!D78*D$106</f>
        <v>12816.273335473075</v>
      </c>
      <c r="E90" s="5">
        <f>'BSX-II 351D LUMEN CHART 70  '!E78*E$106</f>
        <v>13085.363321980512</v>
      </c>
      <c r="F90" s="5">
        <f>'BSX-II 351D LUMEN CHART 70  '!F78*F$106</f>
        <v>11076.147343442071</v>
      </c>
      <c r="G90" s="5">
        <f>'BSX-II 351D LUMEN CHART 70  '!G78*G$106</f>
        <v>11015.868001886829</v>
      </c>
      <c r="H90" s="5">
        <f>'BSX-II 351D LUMEN CHART 70  '!H78*H$106</f>
        <v>10798.435683167039</v>
      </c>
      <c r="I90" s="5">
        <f>'BSX-II 351D LUMEN CHART 70  '!I78*I$106</f>
        <v>12561.941981088661</v>
      </c>
      <c r="J90" s="5">
        <f>'BSX-II 351D LUMEN CHART 70  '!J78*J$106</f>
        <v>10653.356568663792</v>
      </c>
      <c r="K90" s="5">
        <f>'BSX-II 351D LUMEN CHART 70  '!K78*K$106</f>
        <v>13119.376193404207</v>
      </c>
      <c r="L90" s="5">
        <f>'BSX-II 351D LUMEN CHART 70  '!L78*L$106</f>
        <v>12779.394408319606</v>
      </c>
      <c r="M90" s="5">
        <f>'BSX-II 351D LUMEN CHART 70  '!M78*M$106</f>
        <v>12622.894670979067</v>
      </c>
      <c r="N90" s="5">
        <f>'BSX-II 351D LUMEN CHART 70  '!N78*N$106</f>
        <v>12703.875433485304</v>
      </c>
      <c r="O90" s="5">
        <f>'BSX-II 351D LUMEN CHART 70  '!O78*O$106</f>
        <v>11388.70588868782</v>
      </c>
      <c r="P90" s="5">
        <f>'BSX-II 351D LUMEN CHART 70  '!P78*P$106</f>
        <v>10277.05370258155</v>
      </c>
      <c r="Q90" s="5">
        <f>'BSX-II 351D LUMEN CHART 70  '!Q78*Q$106</f>
        <v>14995.27604645087</v>
      </c>
      <c r="R90" s="5">
        <f>'BSX-II 351D LUMEN CHART 70  '!R78*R$106</f>
        <v>14871.753176011167</v>
      </c>
      <c r="S90" s="5">
        <f>'BSX-II 351D LUMEN CHART 70  '!S78*S$106</f>
        <v>13481.551687484543</v>
      </c>
      <c r="T90" s="14">
        <f>'FUTURE LED TOOL'!E6</f>
        <v>104.7927927927928</v>
      </c>
      <c r="U90" s="84"/>
      <c r="V90" s="1"/>
      <c r="W90" s="5">
        <f t="shared" si="87"/>
        <v>122.30109527488921</v>
      </c>
      <c r="X90" s="5">
        <f t="shared" si="72"/>
        <v>124.86892441023356</v>
      </c>
      <c r="Y90" s="5">
        <f t="shared" si="73"/>
        <v>105.69569765492348</v>
      </c>
      <c r="Z90" s="5">
        <f t="shared" si="74"/>
        <v>105.12047353932583</v>
      </c>
      <c r="AA90" s="5">
        <f t="shared" si="75"/>
        <v>103.04559498207887</v>
      </c>
      <c r="AB90" s="5">
        <f t="shared" si="76"/>
        <v>119.87410246740383</v>
      </c>
      <c r="AC90" s="5">
        <f t="shared" si="77"/>
        <v>101.66115707717339</v>
      </c>
      <c r="AD90" s="5">
        <f t="shared" si="78"/>
        <v>125.19349703128154</v>
      </c>
      <c r="AE90" s="5">
        <f t="shared" si="79"/>
        <v>121.9491729129536</v>
      </c>
      <c r="AF90" s="5">
        <f t="shared" si="80"/>
        <v>120.45575210442541</v>
      </c>
      <c r="AG90" s="5">
        <f t="shared" si="81"/>
        <v>121.22852244814896</v>
      </c>
      <c r="AH90" s="5">
        <f t="shared" si="82"/>
        <v>108.67833164067642</v>
      </c>
      <c r="AI90" s="5">
        <f t="shared" si="83"/>
        <v>98.070233922502752</v>
      </c>
      <c r="AJ90" s="5">
        <f t="shared" si="84"/>
        <v>143.09453586279631</v>
      </c>
      <c r="AK90" s="5">
        <f t="shared" si="85"/>
        <v>141.91580145609007</v>
      </c>
      <c r="AL90" s="5">
        <f t="shared" si="86"/>
        <v>128.64960774680057</v>
      </c>
    </row>
    <row r="91" spans="1:38" hidden="1" x14ac:dyDescent="0.25">
      <c r="A91" s="83"/>
      <c r="B91" s="83"/>
      <c r="C91" s="2">
        <v>1200</v>
      </c>
      <c r="D91" s="5">
        <f>'BSX-II 351D LUMEN CHART 70  '!D79*D$106</f>
        <v>13980.118987807806</v>
      </c>
      <c r="E91" s="5">
        <f>'BSX-II 351D LUMEN CHART 70  '!E79*E$106</f>
        <v>14273.645033276049</v>
      </c>
      <c r="F91" s="5">
        <f>'BSX-II 351D LUMEN CHART 70  '!F79*F$106</f>
        <v>12081.97217199065</v>
      </c>
      <c r="G91" s="5">
        <f>'BSX-II 351D LUMEN CHART 70  '!G79*G$106</f>
        <v>12016.218864036728</v>
      </c>
      <c r="H91" s="5">
        <f>'BSX-II 351D LUMEN CHART 70  '!H79*H$106</f>
        <v>11779.041518646922</v>
      </c>
      <c r="I91" s="5">
        <f>'BSX-II 351D LUMEN CHART 70  '!I79*I$106</f>
        <v>13702.691805696819</v>
      </c>
      <c r="J91" s="5">
        <f>'BSX-II 351D LUMEN CHART 70  '!J79*J$106</f>
        <v>11620.787771218844</v>
      </c>
      <c r="K91" s="5">
        <f>'BSX-II 351D LUMEN CHART 70  '!K79*K$106</f>
        <v>14310.746613210691</v>
      </c>
      <c r="L91" s="5">
        <f>'BSX-II 351D LUMEN CHART 70  '!L79*L$106</f>
        <v>13939.891085651472</v>
      </c>
      <c r="M91" s="5">
        <f>'BSX-II 351D LUMEN CHART 70  '!M79*M$106</f>
        <v>13769.179608741431</v>
      </c>
      <c r="N91" s="5">
        <f>'BSX-II 351D LUMEN CHART 70  '!N79*N$106</f>
        <v>13857.514233474118</v>
      </c>
      <c r="O91" s="5">
        <f>'BSX-II 351D LUMEN CHART 70  '!O79*O$106</f>
        <v>12422.914155577828</v>
      </c>
      <c r="P91" s="5">
        <f>'BSX-II 351D LUMEN CHART 70  '!P79*P$106</f>
        <v>11210.312845662907</v>
      </c>
      <c r="Q91" s="5">
        <f>'BSX-II 351D LUMEN CHART 70  '!Q79*Q$106</f>
        <v>16356.996912992978</v>
      </c>
      <c r="R91" s="5">
        <f>'BSX-II 351D LUMEN CHART 70  '!R79*R$106</f>
        <v>16222.256931934444</v>
      </c>
      <c r="S91" s="5">
        <f>'BSX-II 351D LUMEN CHART 70  '!S79*S$106</f>
        <v>14705.811260255712</v>
      </c>
      <c r="T91" s="14">
        <f>'FUTURE LED TOOL'!E7</f>
        <v>120.73513513513514</v>
      </c>
      <c r="U91" s="84"/>
      <c r="V91" s="1"/>
      <c r="W91" s="5">
        <f t="shared" si="87"/>
        <v>115.79163739006286</v>
      </c>
      <c r="X91" s="5">
        <f t="shared" si="72"/>
        <v>118.2227941957409</v>
      </c>
      <c r="Y91" s="5">
        <f t="shared" si="73"/>
        <v>100.0700596265343</v>
      </c>
      <c r="Z91" s="5">
        <f t="shared" si="74"/>
        <v>99.525451730246886</v>
      </c>
      <c r="AA91" s="5">
        <f t="shared" si="75"/>
        <v>97.561008280340275</v>
      </c>
      <c r="AB91" s="5">
        <f t="shared" si="76"/>
        <v>113.49382091931911</v>
      </c>
      <c r="AC91" s="5">
        <f t="shared" si="77"/>
        <v>96.250256880170397</v>
      </c>
      <c r="AD91" s="5">
        <f t="shared" si="78"/>
        <v>118.53009148656777</v>
      </c>
      <c r="AE91" s="5">
        <f t="shared" si="79"/>
        <v>115.45844604430168</v>
      </c>
      <c r="AF91" s="5">
        <f t="shared" si="80"/>
        <v>114.04451233959369</v>
      </c>
      <c r="AG91" s="5">
        <f t="shared" si="81"/>
        <v>114.7761520949459</v>
      </c>
      <c r="AH91" s="5">
        <f t="shared" si="82"/>
        <v>102.89394335520676</v>
      </c>
      <c r="AI91" s="5">
        <f t="shared" si="83"/>
        <v>92.850460084510999</v>
      </c>
      <c r="AJ91" s="5">
        <f t="shared" si="84"/>
        <v>135.47835014790925</v>
      </c>
      <c r="AK91" s="5">
        <f t="shared" si="85"/>
        <v>134.36235370737251</v>
      </c>
      <c r="AL91" s="5">
        <f t="shared" si="86"/>
        <v>121.80225121540592</v>
      </c>
    </row>
    <row r="92" spans="1:38" hidden="1" x14ac:dyDescent="0.25">
      <c r="A92" s="82" t="s">
        <v>33</v>
      </c>
      <c r="B92" s="82" t="s">
        <v>37</v>
      </c>
      <c r="C92" s="2">
        <v>350</v>
      </c>
      <c r="D92" s="5">
        <f>'BSX-II 351D LUMEN CHART 70  '!D80*D$106</f>
        <v>6822.8018523403443</v>
      </c>
      <c r="E92" s="5">
        <f>'BSX-II 351D LUMEN CHART 70  '!E80*E$106</f>
        <v>6966.0531400065947</v>
      </c>
      <c r="F92" s="5">
        <f>'BSX-II 351D LUMEN CHART 70  '!F80*F$106</f>
        <v>5896.4378047763967</v>
      </c>
      <c r="G92" s="5">
        <f>'BSX-II 351D LUMEN CHART 70  '!G80*G$106</f>
        <v>5864.3478210146859</v>
      </c>
      <c r="H92" s="5">
        <f>'BSX-II 351D LUMEN CHART 70  '!H80*H$106</f>
        <v>5748.59672956332</v>
      </c>
      <c r="I92" s="5">
        <f>'BSX-II 351D LUMEN CHART 70  '!I80*I$106</f>
        <v>6687.4073901296042</v>
      </c>
      <c r="J92" s="5">
        <f>'BSX-II 351D LUMEN CHART 70  '!J80*J$106</f>
        <v>5671.3631980008395</v>
      </c>
      <c r="K92" s="5">
        <f>'BSX-II 351D LUMEN CHART 70  '!K80*K$106</f>
        <v>6984.1600480038423</v>
      </c>
      <c r="L92" s="5">
        <f>'BSX-II 351D LUMEN CHART 70  '!L80*L$106</f>
        <v>6803.1691864390468</v>
      </c>
      <c r="M92" s="5">
        <f>'BSX-II 351D LUMEN CHART 70  '!M80*M$106</f>
        <v>6719.8558339637675</v>
      </c>
      <c r="N92" s="5">
        <f>'BSX-II 351D LUMEN CHART 70  '!N80*N$106</f>
        <v>6762.9663140517841</v>
      </c>
      <c r="O92" s="5">
        <f>'BSX-II 351D LUMEN CHART 70  '!O80*O$106</f>
        <v>6062.829778921101</v>
      </c>
      <c r="P92" s="5">
        <f>'BSX-II 351D LUMEN CHART 70  '!P80*P$106</f>
        <v>5471.0366424926406</v>
      </c>
      <c r="Q92" s="5">
        <f>'BSX-II 351D LUMEN CHART 70  '!Q80*Q$106</f>
        <v>7982.8039327863862</v>
      </c>
      <c r="R92" s="5">
        <f>'BSX-II 351D LUMEN CHART 70  '!R80*R$106</f>
        <v>7917.0459665521794</v>
      </c>
      <c r="S92" s="5">
        <f>'BSX-II 351D LUMEN CHART 70  '!S80*S$106</f>
        <v>7176.9658322753294</v>
      </c>
      <c r="T92" s="14">
        <f>'FUTURE LED TOOL'!E8</f>
        <v>49.297297297297298</v>
      </c>
      <c r="U92" s="84"/>
      <c r="V92" s="1"/>
      <c r="W92" s="5">
        <f t="shared" si="87"/>
        <v>138.40113406611445</v>
      </c>
      <c r="X92" s="5">
        <f t="shared" si="72"/>
        <v>141.30699900232676</v>
      </c>
      <c r="Y92" s="5">
        <f t="shared" si="73"/>
        <v>119.60975810127559</v>
      </c>
      <c r="Z92" s="5">
        <f t="shared" si="74"/>
        <v>118.95880996575843</v>
      </c>
      <c r="AA92" s="5">
        <f t="shared" si="75"/>
        <v>116.61078892206295</v>
      </c>
      <c r="AB92" s="5">
        <f t="shared" si="76"/>
        <v>135.65464552346236</v>
      </c>
      <c r="AC92" s="5">
        <f t="shared" si="77"/>
        <v>115.04409995944685</v>
      </c>
      <c r="AD92" s="5">
        <f t="shared" si="78"/>
        <v>141.67429921937619</v>
      </c>
      <c r="AE92" s="5">
        <f t="shared" si="79"/>
        <v>138.00288371614295</v>
      </c>
      <c r="AF92" s="5">
        <f t="shared" si="80"/>
        <v>136.31286505299309</v>
      </c>
      <c r="AG92" s="5">
        <f t="shared" si="81"/>
        <v>137.18736492319957</v>
      </c>
      <c r="AH92" s="5">
        <f t="shared" si="82"/>
        <v>122.98503389258812</v>
      </c>
      <c r="AI92" s="5">
        <f t="shared" si="83"/>
        <v>110.98045820845817</v>
      </c>
      <c r="AJ92" s="5">
        <f t="shared" si="84"/>
        <v>161.93187802253087</v>
      </c>
      <c r="AK92" s="5">
        <f t="shared" si="85"/>
        <v>160.59797190922731</v>
      </c>
      <c r="AL92" s="5">
        <f t="shared" si="86"/>
        <v>145.58538146611139</v>
      </c>
    </row>
    <row r="93" spans="1:38" hidden="1" x14ac:dyDescent="0.25">
      <c r="A93" s="83"/>
      <c r="B93" s="83"/>
      <c r="C93" s="2">
        <v>530</v>
      </c>
      <c r="D93" s="5">
        <f>'BSX-II 351D LUMEN CHART 70  '!D81*D$106</f>
        <v>10328.530981582509</v>
      </c>
      <c r="E93" s="5">
        <f>'BSX-II 351D LUMEN CHART 70  '!E81*E$106</f>
        <v>10545.388424438621</v>
      </c>
      <c r="F93" s="5">
        <f>'BSX-II 351D LUMEN CHART 70  '!F81*F$106</f>
        <v>8926.1775243724915</v>
      </c>
      <c r="G93" s="5">
        <f>'BSX-II 351D LUMEN CHART 70  '!G81*G$106</f>
        <v>8877.5988907474202</v>
      </c>
      <c r="H93" s="5">
        <f>'BSX-II 351D LUMEN CHART 70  '!H81*H$106</f>
        <v>8702.3719443870577</v>
      </c>
      <c r="I93" s="5">
        <f>'BSX-II 351D LUMEN CHART 70  '!I81*I$106</f>
        <v>10123.567400938784</v>
      </c>
      <c r="J93" s="5">
        <f>'BSX-II 351D LUMEN CHART 70  '!J81*J$106</f>
        <v>8585.4538598780528</v>
      </c>
      <c r="K93" s="5">
        <f>'BSX-II 351D LUMEN CHART 70  '!K81*K$106</f>
        <v>10572.799122312852</v>
      </c>
      <c r="L93" s="5">
        <f>'BSX-II 351D LUMEN CHART 70  '!L81*L$106</f>
        <v>10298.810552585581</v>
      </c>
      <c r="M93" s="5">
        <f>'BSX-II 351D LUMEN CHART 70  '!M81*M$106</f>
        <v>10172.688680538942</v>
      </c>
      <c r="N93" s="5">
        <f>'BSX-II 351D LUMEN CHART 70  '!N81*N$106</f>
        <v>10237.950421808364</v>
      </c>
      <c r="O93" s="5">
        <f>'BSX-II 351D LUMEN CHART 70  '!O81*O$106</f>
        <v>9178.0659270015003</v>
      </c>
      <c r="P93" s="5">
        <f>'BSX-II 351D LUMEN CHART 70  '!P81*P$106</f>
        <v>8282.1944248571745</v>
      </c>
      <c r="Q93" s="5">
        <f>'BSX-II 351D LUMEN CHART 70  '!Q81*Q$106</f>
        <v>12084.571635537215</v>
      </c>
      <c r="R93" s="5">
        <f>'BSX-II 351D LUMEN CHART 70  '!R81*R$106</f>
        <v>11985.025553702391</v>
      </c>
      <c r="S93" s="5">
        <f>'BSX-II 351D LUMEN CHART 70  '!S81*S$106</f>
        <v>10864.673422545278</v>
      </c>
      <c r="T93" s="14">
        <f>'FUTURE LED TOOL'!E9</f>
        <v>76.032432432432429</v>
      </c>
      <c r="U93" s="84"/>
      <c r="V93" s="1"/>
      <c r="W93" s="5">
        <f t="shared" si="87"/>
        <v>135.84375313470528</v>
      </c>
      <c r="X93" s="5">
        <f t="shared" si="72"/>
        <v>138.69592339834671</v>
      </c>
      <c r="Y93" s="5">
        <f t="shared" si="73"/>
        <v>117.39960486342322</v>
      </c>
      <c r="Z93" s="5">
        <f t="shared" si="74"/>
        <v>116.76068497001798</v>
      </c>
      <c r="AA93" s="5">
        <f t="shared" si="75"/>
        <v>114.45605074019663</v>
      </c>
      <c r="AB93" s="5">
        <f t="shared" si="76"/>
        <v>133.14801430212393</v>
      </c>
      <c r="AC93" s="5">
        <f t="shared" si="77"/>
        <v>112.91831111029715</v>
      </c>
      <c r="AD93" s="5">
        <f t="shared" si="78"/>
        <v>139.05643662931024</v>
      </c>
      <c r="AE93" s="5">
        <f t="shared" si="79"/>
        <v>135.45286166844394</v>
      </c>
      <c r="AF93" s="5">
        <f t="shared" si="80"/>
        <v>133.79407122847323</v>
      </c>
      <c r="AG93" s="5">
        <f t="shared" si="81"/>
        <v>134.65241205989958</v>
      </c>
      <c r="AH93" s="5">
        <f t="shared" si="82"/>
        <v>120.71251219218524</v>
      </c>
      <c r="AI93" s="5">
        <f t="shared" si="83"/>
        <v>108.92975747181696</v>
      </c>
      <c r="AJ93" s="5">
        <f t="shared" si="84"/>
        <v>158.93969519226397</v>
      </c>
      <c r="AK93" s="5">
        <f t="shared" si="85"/>
        <v>157.63043704215431</v>
      </c>
      <c r="AL93" s="5">
        <f t="shared" si="86"/>
        <v>142.89524976332123</v>
      </c>
    </row>
    <row r="94" spans="1:38" hidden="1" x14ac:dyDescent="0.25">
      <c r="A94" s="83"/>
      <c r="B94" s="83"/>
      <c r="C94" s="2">
        <v>700</v>
      </c>
      <c r="D94" s="5">
        <f>'BSX-II 351D LUMEN CHART 70  '!D82*D$106</f>
        <v>13382.549216254178</v>
      </c>
      <c r="E94" s="5">
        <f>'BSX-II 351D LUMEN CHART 70  '!E82*E$106</f>
        <v>13663.528709573009</v>
      </c>
      <c r="F94" s="5">
        <f>'BSX-II 351D LUMEN CHART 70  '!F82*F$106</f>
        <v>11565.537272042355</v>
      </c>
      <c r="G94" s="5">
        <f>'BSX-II 351D LUMEN CHART 70  '!G82*G$106</f>
        <v>11502.594540253569</v>
      </c>
      <c r="H94" s="5">
        <f>'BSX-II 351D LUMEN CHART 70  '!H82*H$106</f>
        <v>11275.555163805651</v>
      </c>
      <c r="I94" s="5">
        <f>'BSX-II 351D LUMEN CHART 70  '!I82*I$106</f>
        <v>13116.980452371348</v>
      </c>
      <c r="J94" s="5">
        <f>'BSX-II 351D LUMEN CHART 70  '!J82*J$106</f>
        <v>11124.065854919234</v>
      </c>
      <c r="K94" s="5">
        <f>'BSX-II 351D LUMEN CHART 70  '!K82*K$106</f>
        <v>13699.044410112405</v>
      </c>
      <c r="L94" s="5">
        <f>'BSX-II 351D LUMEN CHART 70  '!L82*L$106</f>
        <v>13344.040825807479</v>
      </c>
      <c r="M94" s="5">
        <f>'BSX-II 351D LUMEN CHART 70  '!M82*M$106</f>
        <v>13180.626283805334</v>
      </c>
      <c r="N94" s="5">
        <f>'BSX-II 351D LUMEN CHART 70  '!N82*N$106</f>
        <v>13265.185110809278</v>
      </c>
      <c r="O94" s="5">
        <f>'BSX-II 351D LUMEN CHART 70  '!O82*O$106</f>
        <v>11891.90594452804</v>
      </c>
      <c r="P94" s="5">
        <f>'BSX-II 351D LUMEN CHART 70  '!P82*P$106</f>
        <v>10731.136374270231</v>
      </c>
      <c r="Q94" s="5">
        <f>'BSX-II 351D LUMEN CHART 70  '!Q82*Q$106</f>
        <v>15657.829265197915</v>
      </c>
      <c r="R94" s="5">
        <f>'BSX-II 351D LUMEN CHART 70  '!R82*R$106</f>
        <v>15528.848644254309</v>
      </c>
      <c r="S94" s="5">
        <f>'BSX-II 351D LUMEN CHART 70  '!S82*S$106</f>
        <v>14077.22231312546</v>
      </c>
      <c r="T94" s="14">
        <f>'FUTURE LED TOOL'!E10</f>
        <v>101.91351351351351</v>
      </c>
      <c r="U94" s="84"/>
      <c r="V94" s="1"/>
      <c r="W94" s="5">
        <f t="shared" si="87"/>
        <v>131.31280391466123</v>
      </c>
      <c r="X94" s="5">
        <f t="shared" si="72"/>
        <v>134.06984254115875</v>
      </c>
      <c r="Y94" s="5">
        <f t="shared" si="73"/>
        <v>113.48384402926889</v>
      </c>
      <c r="Z94" s="5">
        <f t="shared" si="74"/>
        <v>112.8662347484306</v>
      </c>
      <c r="AA94" s="5">
        <f t="shared" si="75"/>
        <v>110.63846957165831</v>
      </c>
      <c r="AB94" s="5">
        <f t="shared" si="76"/>
        <v>128.70697908606658</v>
      </c>
      <c r="AC94" s="5">
        <f t="shared" si="77"/>
        <v>109.15201989816795</v>
      </c>
      <c r="AD94" s="5">
        <f t="shared" si="78"/>
        <v>134.41833116955527</v>
      </c>
      <c r="AE94" s="5">
        <f t="shared" si="79"/>
        <v>130.93495029035662</v>
      </c>
      <c r="AF94" s="5">
        <f t="shared" si="80"/>
        <v>129.33148735037588</v>
      </c>
      <c r="AG94" s="5">
        <f t="shared" si="81"/>
        <v>130.1611989763295</v>
      </c>
      <c r="AH94" s="5">
        <f t="shared" si="82"/>
        <v>116.68625224025074</v>
      </c>
      <c r="AI94" s="5">
        <f t="shared" si="83"/>
        <v>105.29650096743359</v>
      </c>
      <c r="AJ94" s="5">
        <f t="shared" si="84"/>
        <v>153.63840108526651</v>
      </c>
      <c r="AK94" s="5">
        <f t="shared" si="85"/>
        <v>152.37281209223758</v>
      </c>
      <c r="AL94" s="5">
        <f t="shared" si="86"/>
        <v>138.12910405899066</v>
      </c>
    </row>
    <row r="95" spans="1:38" hidden="1" x14ac:dyDescent="0.25">
      <c r="A95" s="83"/>
      <c r="B95" s="83"/>
      <c r="C95" s="2">
        <v>1050</v>
      </c>
      <c r="D95" s="5">
        <f>'BSX-II 351D LUMEN CHART 70  '!D83*D$106</f>
        <v>18940.305421881403</v>
      </c>
      <c r="E95" s="5">
        <f>'BSX-II 351D LUMEN CHART 70  '!E83*E$106</f>
        <v>19337.975352680562</v>
      </c>
      <c r="F95" s="5">
        <f>'BSX-II 351D LUMEN CHART 70  '!F83*F$106</f>
        <v>16368.690655333112</v>
      </c>
      <c r="G95" s="5">
        <f>'BSX-II 351D LUMEN CHART 70  '!G83*G$106</f>
        <v>16279.607884561818</v>
      </c>
      <c r="H95" s="5">
        <f>'BSX-II 351D LUMEN CHART 70  '!H83*H$106</f>
        <v>15958.279334729616</v>
      </c>
      <c r="I95" s="5">
        <f>'BSX-II 351D LUMEN CHART 70  '!I83*I$106</f>
        <v>18564.446277470932</v>
      </c>
      <c r="J95" s="5">
        <f>'BSX-II 351D LUMEN CHART 70  '!J83*J$106</f>
        <v>15743.876702458807</v>
      </c>
      <c r="K95" s="5">
        <f>'BSX-II 351D LUMEN CHART 70  '!K83*K$106</f>
        <v>19388.240679907696</v>
      </c>
      <c r="L95" s="5">
        <f>'BSX-II 351D LUMEN CHART 70  '!L83*L$106</f>
        <v>18885.804544314688</v>
      </c>
      <c r="M95" s="5">
        <f>'BSX-II 351D LUMEN CHART 70  '!M83*M$106</f>
        <v>18654.524144304047</v>
      </c>
      <c r="N95" s="5">
        <f>'BSX-II 351D LUMEN CHART 70  '!N83*N$106</f>
        <v>17692.373764543572</v>
      </c>
      <c r="O95" s="5">
        <f>'BSX-II 351D LUMEN CHART 70  '!O83*O$106</f>
        <v>16830.599835499244</v>
      </c>
      <c r="P95" s="5">
        <f>'BSX-II 351D LUMEN CHART 70  '!P83*P$106</f>
        <v>15187.764092485053</v>
      </c>
      <c r="Q95" s="5">
        <f>'BSX-II 351D LUMEN CHART 70  '!Q83*Q$106</f>
        <v>22160.506472587494</v>
      </c>
      <c r="R95" s="5">
        <f>'BSX-II 351D LUMEN CHART 70  '!R83*R$106</f>
        <v>21977.960358637192</v>
      </c>
      <c r="S95" s="5">
        <f>'BSX-II 351D LUMEN CHART 70  '!S83*S$106</f>
        <v>19923.475400223462</v>
      </c>
      <c r="T95" s="14">
        <f>'FUTURE LED TOOL'!E11</f>
        <v>157.18918918918919</v>
      </c>
      <c r="U95" s="84"/>
      <c r="V95" s="1"/>
      <c r="W95" s="5">
        <f t="shared" si="87"/>
        <v>120.49368992599929</v>
      </c>
      <c r="X95" s="5">
        <f t="shared" si="72"/>
        <v>123.02357084752076</v>
      </c>
      <c r="Y95" s="5">
        <f t="shared" si="73"/>
        <v>104.13369227086058</v>
      </c>
      <c r="Z95" s="5">
        <f t="shared" si="74"/>
        <v>103.56696900426191</v>
      </c>
      <c r="AA95" s="5">
        <f t="shared" si="75"/>
        <v>101.52275367692499</v>
      </c>
      <c r="AB95" s="5">
        <f t="shared" si="76"/>
        <v>118.10256400729443</v>
      </c>
      <c r="AC95" s="5">
        <f t="shared" si="77"/>
        <v>100.15877544549103</v>
      </c>
      <c r="AD95" s="5">
        <f t="shared" si="78"/>
        <v>123.34334682884882</v>
      </c>
      <c r="AE95" s="5">
        <f t="shared" si="79"/>
        <v>120.14696838714639</v>
      </c>
      <c r="AF95" s="5">
        <f t="shared" si="80"/>
        <v>118.67561783687238</v>
      </c>
      <c r="AG95" s="5">
        <f t="shared" si="81"/>
        <v>112.5546474016699</v>
      </c>
      <c r="AH95" s="5">
        <f t="shared" si="82"/>
        <v>107.0722479218487</v>
      </c>
      <c r="AI95" s="5">
        <f t="shared" si="83"/>
        <v>96.620920120692389</v>
      </c>
      <c r="AJ95" s="5">
        <f t="shared" si="84"/>
        <v>140.97983828846927</v>
      </c>
      <c r="AK95" s="5">
        <f t="shared" si="85"/>
        <v>139.81852360205917</v>
      </c>
      <c r="AL95" s="5">
        <f t="shared" si="86"/>
        <v>126.74838201655228</v>
      </c>
    </row>
    <row r="96" spans="1:38" hidden="1" x14ac:dyDescent="0.25">
      <c r="A96" s="83"/>
      <c r="B96" s="83"/>
      <c r="C96" s="2">
        <v>1200</v>
      </c>
      <c r="D96" s="5">
        <f>'BSX-II 351D LUMEN CHART 70  '!D84*D$106</f>
        <v>20660.27436621844</v>
      </c>
      <c r="E96" s="5">
        <f>'BSX-II 351D LUMEN CHART 70  '!E84*E$106</f>
        <v>21094.056699422737</v>
      </c>
      <c r="F96" s="5">
        <f>'BSX-II 351D LUMEN CHART 70  '!F84*F$106</f>
        <v>17855.131288656135</v>
      </c>
      <c r="G96" s="5">
        <f>'BSX-II 351D LUMEN CHART 70  '!G84*G$106</f>
        <v>17757.958912369548</v>
      </c>
      <c r="H96" s="5">
        <f>'BSX-II 351D LUMEN CHART 70  '!H84*H$106</f>
        <v>17407.450520167866</v>
      </c>
      <c r="I96" s="5">
        <f>'BSX-II 351D LUMEN CHART 70  '!I84*I$106</f>
        <v>20250.283456694815</v>
      </c>
      <c r="J96" s="5">
        <f>'BSX-II 351D LUMEN CHART 70  '!J84*J$106</f>
        <v>17173.577987022923</v>
      </c>
      <c r="K96" s="5">
        <f>'BSX-II 351D LUMEN CHART 70  '!K84*K$106</f>
        <v>21148.886620508412</v>
      </c>
      <c r="L96" s="5">
        <f>'BSX-II 351D LUMEN CHART 70  '!L84*L$106</f>
        <v>20600.824264509567</v>
      </c>
      <c r="M96" s="5">
        <f>'BSX-II 351D LUMEN CHART 70  '!M84*M$106</f>
        <v>20348.541293706552</v>
      </c>
      <c r="N96" s="5">
        <f>'BSX-II 351D LUMEN CHART 70  '!N84*N$106</f>
        <v>20479.085074099687</v>
      </c>
      <c r="O96" s="5">
        <f>'BSX-II 351D LUMEN CHART 70  '!O84*O$106</f>
        <v>18358.986436814528</v>
      </c>
      <c r="P96" s="5">
        <f>'BSX-II 351D LUMEN CHART 70  '!P84*P$106</f>
        <v>16566.96479654617</v>
      </c>
      <c r="Q96" s="5">
        <f>'BSX-II 351D LUMEN CHART 70  '!Q84*Q$106</f>
        <v>24172.901841861545</v>
      </c>
      <c r="R96" s="5">
        <f>'BSX-II 351D LUMEN CHART 70  '!R84*R$106</f>
        <v>23973.778717144502</v>
      </c>
      <c r="S96" s="5">
        <f>'BSX-II 351D LUMEN CHART 70  '!S84*S$106</f>
        <v>21732.726000377901</v>
      </c>
      <c r="T96" s="14">
        <f>'FUTURE LED TOOL'!E12</f>
        <v>181.10270270270271</v>
      </c>
      <c r="U96" s="84"/>
      <c r="V96" s="1"/>
      <c r="W96" s="5">
        <f t="shared" si="87"/>
        <v>114.08043092617035</v>
      </c>
      <c r="X96" s="5">
        <f t="shared" si="72"/>
        <v>116.4756593061487</v>
      </c>
      <c r="Y96" s="5">
        <f t="shared" si="73"/>
        <v>98.591191750280117</v>
      </c>
      <c r="Z96" s="5">
        <f t="shared" si="74"/>
        <v>98.05463224654865</v>
      </c>
      <c r="AA96" s="5">
        <f t="shared" si="75"/>
        <v>96.119219980630817</v>
      </c>
      <c r="AB96" s="5">
        <f t="shared" si="76"/>
        <v>111.81657233430458</v>
      </c>
      <c r="AC96" s="5">
        <f t="shared" si="77"/>
        <v>94.827839290808285</v>
      </c>
      <c r="AD96" s="5">
        <f t="shared" si="78"/>
        <v>116.77841525770225</v>
      </c>
      <c r="AE96" s="5">
        <f t="shared" si="79"/>
        <v>113.75216359044501</v>
      </c>
      <c r="AF96" s="5">
        <f t="shared" si="80"/>
        <v>112.35912545772779</v>
      </c>
      <c r="AG96" s="5">
        <f t="shared" si="81"/>
        <v>113.0799528029024</v>
      </c>
      <c r="AH96" s="5">
        <f t="shared" si="82"/>
        <v>101.37334320710028</v>
      </c>
      <c r="AI96" s="5">
        <f t="shared" si="83"/>
        <v>91.478285797547798</v>
      </c>
      <c r="AJ96" s="5">
        <f t="shared" si="84"/>
        <v>133.47620704227512</v>
      </c>
      <c r="AK96" s="5">
        <f t="shared" si="85"/>
        <v>132.37670315997292</v>
      </c>
      <c r="AL96" s="5">
        <f t="shared" si="86"/>
        <v>120.00221794621274</v>
      </c>
    </row>
    <row r="97" spans="1:38" hidden="1" x14ac:dyDescent="0.25">
      <c r="A97" s="82" t="s">
        <v>35</v>
      </c>
      <c r="B97" s="82" t="s">
        <v>38</v>
      </c>
      <c r="C97" s="2">
        <v>350</v>
      </c>
      <c r="D97" s="5">
        <f>'BSX-II 351D LUMEN CHART 70  '!D85*D$106</f>
        <v>8824.1570623601783</v>
      </c>
      <c r="E97" s="5">
        <f>'BSX-II 351D LUMEN CHART 70  '!E85*E$106</f>
        <v>9009.4287277418607</v>
      </c>
      <c r="F97" s="5">
        <f>'BSX-II 351D LUMEN CHART 70  '!F85*F$106</f>
        <v>7626.059560844139</v>
      </c>
      <c r="G97" s="5">
        <f>'BSX-II 351D LUMEN CHART 70  '!G85*G$106</f>
        <v>7584.5565151789933</v>
      </c>
      <c r="H97" s="5">
        <f>'BSX-II 351D LUMEN CHART 70  '!H85*H$106</f>
        <v>7434.8517702352274</v>
      </c>
      <c r="I97" s="5">
        <f>'BSX-II 351D LUMEN CHART 70  '!I85*I$106</f>
        <v>8649.0468912342858</v>
      </c>
      <c r="J97" s="5">
        <f>'BSX-II 351D LUMEN CHART 70  '!J85*J$106</f>
        <v>7334.963069414418</v>
      </c>
      <c r="K97" s="5">
        <f>'BSX-II 351D LUMEN CHART 70  '!K85*K$106</f>
        <v>9032.846995418302</v>
      </c>
      <c r="L97" s="5">
        <f>'BSX-II 351D LUMEN CHART 70  '!L85*L$106</f>
        <v>8798.7654811278317</v>
      </c>
      <c r="M97" s="5">
        <f>'BSX-II 351D LUMEN CHART 70  '!M85*M$106</f>
        <v>8691.0135452598042</v>
      </c>
      <c r="N97" s="5">
        <f>'BSX-II 351D LUMEN CHART 70  '!N85*N$106</f>
        <v>8746.7697661736383</v>
      </c>
      <c r="O97" s="5">
        <f>'BSX-II 351D LUMEN CHART 70  '!O85*O$106</f>
        <v>7841.2598474046226</v>
      </c>
      <c r="P97" s="5">
        <f>'BSX-II 351D LUMEN CHART 70  '!P85*P$106</f>
        <v>7075.8740576238142</v>
      </c>
      <c r="Q97" s="5">
        <f>'BSX-II 351D LUMEN CHART 70  '!Q85*Q$106</f>
        <v>10324.426419737058</v>
      </c>
      <c r="R97" s="5">
        <f>'BSX-II 351D LUMEN CHART 70  '!R85*R$106</f>
        <v>10239.37945007415</v>
      </c>
      <c r="S97" s="5">
        <f>'BSX-II 351D LUMEN CHART 70  '!S85*S$106</f>
        <v>9282.2091430760902</v>
      </c>
      <c r="T97" s="14">
        <f>'FUTURE LED TOOL'!E13</f>
        <v>65.729729729729726</v>
      </c>
      <c r="U97" s="84">
        <v>0.97</v>
      </c>
      <c r="W97" s="5">
        <f t="shared" si="87"/>
        <v>134.24910004413101</v>
      </c>
      <c r="X97" s="5">
        <f t="shared" si="72"/>
        <v>137.06778903225694</v>
      </c>
      <c r="Y97" s="5">
        <f t="shared" si="73"/>
        <v>116.02146535823732</v>
      </c>
      <c r="Z97" s="5">
        <f t="shared" si="74"/>
        <v>115.39004566678568</v>
      </c>
      <c r="AA97" s="5">
        <f t="shared" si="75"/>
        <v>113.11246525440109</v>
      </c>
      <c r="AB97" s="5">
        <f t="shared" si="76"/>
        <v>131.58500615775847</v>
      </c>
      <c r="AC97" s="5">
        <f t="shared" si="77"/>
        <v>111.59277696066344</v>
      </c>
      <c r="AD97" s="5">
        <f t="shared" si="78"/>
        <v>137.4240702427949</v>
      </c>
      <c r="AE97" s="5">
        <f t="shared" si="79"/>
        <v>133.86279720465862</v>
      </c>
      <c r="AF97" s="5">
        <f t="shared" si="80"/>
        <v>132.22347910140329</v>
      </c>
      <c r="AG97" s="5">
        <f t="shared" si="81"/>
        <v>133.07174397550355</v>
      </c>
      <c r="AH97" s="5">
        <f t="shared" si="82"/>
        <v>119.29548287581046</v>
      </c>
      <c r="AI97" s="5">
        <f t="shared" si="83"/>
        <v>107.65104446220441</v>
      </c>
      <c r="AJ97" s="5">
        <f t="shared" si="84"/>
        <v>157.07392168185493</v>
      </c>
      <c r="AK97" s="5">
        <f t="shared" si="85"/>
        <v>155.78003275195047</v>
      </c>
      <c r="AL97" s="5">
        <f t="shared" si="86"/>
        <v>141.21782002212802</v>
      </c>
    </row>
    <row r="98" spans="1:38" hidden="1" x14ac:dyDescent="0.25">
      <c r="A98" s="83"/>
      <c r="B98" s="83"/>
      <c r="C98" s="2">
        <v>530</v>
      </c>
      <c r="D98" s="5">
        <f>'BSX-II 351D LUMEN CHART 70  '!D86*D$106</f>
        <v>13358.233402846716</v>
      </c>
      <c r="E98" s="5">
        <f>'BSX-II 351D LUMEN CHART 70  '!E86*E$106</f>
        <v>13638.702362273949</v>
      </c>
      <c r="F98" s="5">
        <f>'BSX-II 351D LUMEN CHART 70  '!F86*F$106</f>
        <v>11544.522931521753</v>
      </c>
      <c r="G98" s="5">
        <f>'BSX-II 351D LUMEN CHART 70  '!G86*G$106</f>
        <v>11481.694565366663</v>
      </c>
      <c r="H98" s="5">
        <f>'BSX-II 351D LUMEN CHART 70  '!H86*H$106</f>
        <v>11255.067714740593</v>
      </c>
      <c r="I98" s="5">
        <f>'BSX-II 351D LUMEN CHART 70  '!I86*I$106</f>
        <v>13093.147171880828</v>
      </c>
      <c r="J98" s="5">
        <f>'BSX-II 351D LUMEN CHART 70  '!J86*J$106</f>
        <v>11103.853658775615</v>
      </c>
      <c r="K98" s="5">
        <f>'BSX-II 351D LUMEN CHART 70  '!K86*K$106</f>
        <v>13674.15353152462</v>
      </c>
      <c r="L98" s="5">
        <f>'BSX-II 351D LUMEN CHART 70  '!L86*L$106</f>
        <v>13319.794981344017</v>
      </c>
      <c r="M98" s="5">
        <f>'BSX-II 351D LUMEN CHART 70  '!M86*M$106</f>
        <v>13156.677360163698</v>
      </c>
      <c r="N98" s="5">
        <f>'BSX-II 351D LUMEN CHART 70  '!N86*N$106</f>
        <v>13241.08254553882</v>
      </c>
      <c r="O98" s="5">
        <f>'BSX-II 351D LUMEN CHART 70  '!O86*O$106</f>
        <v>11870.298598921938</v>
      </c>
      <c r="P98" s="5">
        <f>'BSX-II 351D LUMEN CHART 70  '!P86*P$106</f>
        <v>10711.638122815277</v>
      </c>
      <c r="Q98" s="5">
        <f>'BSX-II 351D LUMEN CHART 70  '!Q86*Q$106</f>
        <v>15629.379315294796</v>
      </c>
      <c r="R98" s="5">
        <f>'BSX-II 351D LUMEN CHART 70  '!R86*R$106</f>
        <v>15500.633049455089</v>
      </c>
      <c r="S98" s="5">
        <f>'BSX-II 351D LUMEN CHART 70  '!S86*S$106</f>
        <v>14051.644293158559</v>
      </c>
      <c r="T98" s="14">
        <f>'FUTURE LED TOOL'!E14</f>
        <v>101.37657657657657</v>
      </c>
      <c r="U98" s="84"/>
      <c r="W98" s="5">
        <f t="shared" si="87"/>
        <v>131.76844054066416</v>
      </c>
      <c r="X98" s="5">
        <f t="shared" si="72"/>
        <v>134.53504569639631</v>
      </c>
      <c r="Y98" s="5">
        <f t="shared" si="73"/>
        <v>113.8776167175205</v>
      </c>
      <c r="Z98" s="5">
        <f t="shared" si="74"/>
        <v>113.25786442091743</v>
      </c>
      <c r="AA98" s="5">
        <f t="shared" si="75"/>
        <v>111.02236921799071</v>
      </c>
      <c r="AB98" s="5">
        <f t="shared" si="76"/>
        <v>129.15357387306022</v>
      </c>
      <c r="AC98" s="5">
        <f t="shared" si="77"/>
        <v>109.53076177698826</v>
      </c>
      <c r="AD98" s="5">
        <f t="shared" si="78"/>
        <v>134.88474353043091</v>
      </c>
      <c r="AE98" s="5">
        <f t="shared" si="79"/>
        <v>131.38927581839062</v>
      </c>
      <c r="AF98" s="5">
        <f t="shared" si="80"/>
        <v>129.78024909161903</v>
      </c>
      <c r="AG98" s="5">
        <f t="shared" si="81"/>
        <v>130.61283969810262</v>
      </c>
      <c r="AH98" s="5">
        <f t="shared" si="82"/>
        <v>117.09113682641967</v>
      </c>
      <c r="AI98" s="5">
        <f t="shared" si="83"/>
        <v>105.66186474766243</v>
      </c>
      <c r="AJ98" s="5">
        <f t="shared" si="84"/>
        <v>154.17150433649604</v>
      </c>
      <c r="AK98" s="5">
        <f t="shared" si="85"/>
        <v>152.90152393088965</v>
      </c>
      <c r="AL98" s="5">
        <f t="shared" si="86"/>
        <v>138.6083922704216</v>
      </c>
    </row>
    <row r="99" spans="1:38" hidden="1" x14ac:dyDescent="0.25">
      <c r="A99" s="83"/>
      <c r="B99" s="83"/>
      <c r="C99" s="2">
        <v>700</v>
      </c>
      <c r="D99" s="5">
        <f>'BSX-II 351D LUMEN CHART 70  '!D87*D$106</f>
        <v>17308.096986355402</v>
      </c>
      <c r="E99" s="5">
        <f>'BSX-II 351D LUMEN CHART 70  '!E87*E$106</f>
        <v>17671.497131047759</v>
      </c>
      <c r="F99" s="5">
        <f>'BSX-II 351D LUMEN CHART 70  '!F87*F$106</f>
        <v>14958.094871841446</v>
      </c>
      <c r="G99" s="5">
        <f>'BSX-II 351D LUMEN CHART 70  '!G87*G$106</f>
        <v>14876.68893872795</v>
      </c>
      <c r="H99" s="5">
        <f>'BSX-II 351D LUMEN CHART 70  '!H87*H$106</f>
        <v>14583.051345188645</v>
      </c>
      <c r="I99" s="5">
        <f>'BSX-II 351D LUMEN CHART 70  '!I87*I$106</f>
        <v>16964.628051733609</v>
      </c>
      <c r="J99" s="5">
        <f>'BSX-II 351D LUMEN CHART 70  '!J87*J$106</f>
        <v>14387.125172362208</v>
      </c>
      <c r="K99" s="5">
        <f>'BSX-II 351D LUMEN CHART 70  '!K87*K$106</f>
        <v>17717.430770412047</v>
      </c>
      <c r="L99" s="5">
        <f>'BSX-II 351D LUMEN CHART 70  '!L87*L$106</f>
        <v>17258.292801377673</v>
      </c>
      <c r="M99" s="5">
        <f>'BSX-II 351D LUMEN CHART 70  '!M87*M$106</f>
        <v>17046.943327054898</v>
      </c>
      <c r="N99" s="5">
        <f>'BSX-II 351D LUMEN CHART 70  '!N87*N$106</f>
        <v>17156.306076646659</v>
      </c>
      <c r="O99" s="5">
        <f>'BSX-II 351D LUMEN CHART 70  '!O87*O$106</f>
        <v>15380.198354922932</v>
      </c>
      <c r="P99" s="5">
        <f>'BSX-II 351D LUMEN CHART 70  '!P87*P$106</f>
        <v>13878.936377389498</v>
      </c>
      <c r="Q99" s="5">
        <f>'BSX-II 351D LUMEN CHART 70  '!Q87*Q$106</f>
        <v>20250.792516322639</v>
      </c>
      <c r="R99" s="5">
        <f>'BSX-II 351D LUMEN CHART 70  '!R87*R$106</f>
        <v>20083.977579902239</v>
      </c>
      <c r="S99" s="5">
        <f>'BSX-II 351D LUMEN CHART 70  '!S87*S$106</f>
        <v>18206.540858308923</v>
      </c>
      <c r="T99" s="14">
        <f>'FUTURE LED TOOL'!E15</f>
        <v>135.88468468468469</v>
      </c>
      <c r="U99" s="84"/>
      <c r="W99" s="5">
        <f t="shared" si="87"/>
        <v>127.37341979722139</v>
      </c>
      <c r="X99" s="5">
        <f t="shared" si="72"/>
        <v>130.04774726492397</v>
      </c>
      <c r="Y99" s="5">
        <f t="shared" si="73"/>
        <v>110.07932870839082</v>
      </c>
      <c r="Z99" s="5">
        <f t="shared" si="74"/>
        <v>109.48024770597767</v>
      </c>
      <c r="AA99" s="5">
        <f t="shared" si="75"/>
        <v>107.31931548450856</v>
      </c>
      <c r="AB99" s="5">
        <f t="shared" si="76"/>
        <v>124.84576971348457</v>
      </c>
      <c r="AC99" s="5">
        <f t="shared" si="77"/>
        <v>105.87745930122288</v>
      </c>
      <c r="AD99" s="5">
        <f t="shared" si="78"/>
        <v>130.38578123446862</v>
      </c>
      <c r="AE99" s="5">
        <f t="shared" si="79"/>
        <v>127.00690178164591</v>
      </c>
      <c r="AF99" s="5">
        <f t="shared" si="80"/>
        <v>125.4515427298646</v>
      </c>
      <c r="AG99" s="5">
        <f t="shared" si="81"/>
        <v>126.25636300703957</v>
      </c>
      <c r="AH99" s="5">
        <f t="shared" si="82"/>
        <v>113.18566467304322</v>
      </c>
      <c r="AI99" s="5">
        <f t="shared" si="83"/>
        <v>102.13760593841057</v>
      </c>
      <c r="AJ99" s="5">
        <f t="shared" si="84"/>
        <v>149.02924905270851</v>
      </c>
      <c r="AK99" s="5">
        <f t="shared" si="85"/>
        <v>147.80162772947043</v>
      </c>
      <c r="AL99" s="5">
        <f t="shared" si="86"/>
        <v>133.9852309372209</v>
      </c>
    </row>
    <row r="100" spans="1:38" hidden="1" x14ac:dyDescent="0.25">
      <c r="A100" s="83"/>
      <c r="B100" s="83"/>
      <c r="C100" s="2">
        <v>1050</v>
      </c>
      <c r="D100" s="5">
        <f>'BSX-II 351D LUMEN CHART 70  '!D88*D$106</f>
        <v>24496.128345633275</v>
      </c>
      <c r="E100" s="5">
        <f>'BSX-II 351D LUMEN CHART 70  '!E88*E$106</f>
        <v>25010.44812280019</v>
      </c>
      <c r="F100" s="5">
        <f>'BSX-II 351D LUMEN CHART 70  '!F88*F$106</f>
        <v>21170.173247564158</v>
      </c>
      <c r="G100" s="5">
        <f>'BSX-II 351D LUMEN CHART 70  '!G88*G$106</f>
        <v>21054.959530699951</v>
      </c>
      <c r="H100" s="5">
        <f>'BSX-II 351D LUMEN CHART 70  '!H88*H$106</f>
        <v>20639.374606250298</v>
      </c>
      <c r="I100" s="5">
        <f>'BSX-II 351D LUMEN CHART 70  '!I88*I$106</f>
        <v>24010.017185529076</v>
      </c>
      <c r="J100" s="5">
        <f>'BSX-II 351D LUMEN CHART 70  '!J88*J$106</f>
        <v>20362.080535180055</v>
      </c>
      <c r="K100" s="5">
        <f>'BSX-II 351D LUMEN CHART 70  '!K88*K$106</f>
        <v>25075.45794601395</v>
      </c>
      <c r="L100" s="5">
        <f>'BSX-II 351D LUMEN CHART 70  '!L88*L$106</f>
        <v>24425.640543980335</v>
      </c>
      <c r="M100" s="5">
        <f>'BSX-II 351D LUMEN CHART 70  '!M88*M$106</f>
        <v>24126.517893299893</v>
      </c>
      <c r="N100" s="5">
        <f>'BSX-II 351D LUMEN CHART 70  '!N88*N$106</f>
        <v>24281.298858090144</v>
      </c>
      <c r="O100" s="5">
        <f>'BSX-II 351D LUMEN CHART 70  '!O88*O$106</f>
        <v>21767.575787245685</v>
      </c>
      <c r="P100" s="5">
        <f>'BSX-II 351D LUMEN CHART 70  '!P88*P$106</f>
        <v>19642.841559613997</v>
      </c>
      <c r="Q100" s="5">
        <f>'BSX-II 351D LUMEN CHART 70  '!Q88*Q$106</f>
        <v>28660.921704546494</v>
      </c>
      <c r="R100" s="5">
        <f>'BSX-II 351D LUMEN CHART 70  '!R88*R$106</f>
        <v>28424.828730504098</v>
      </c>
      <c r="S100" s="5">
        <f>'BSX-II 351D LUMEN CHART 70  '!S88*S$106</f>
        <v>25767.694850955686</v>
      </c>
      <c r="T100" s="14">
        <f>'FUTURE LED TOOL'!E16</f>
        <v>209.58558558558559</v>
      </c>
      <c r="U100" s="84"/>
      <c r="W100" s="5">
        <f t="shared" si="87"/>
        <v>116.87887922821929</v>
      </c>
      <c r="X100" s="5">
        <f t="shared" si="72"/>
        <v>119.33286372209513</v>
      </c>
      <c r="Y100" s="5">
        <f t="shared" si="73"/>
        <v>101.00968150273476</v>
      </c>
      <c r="Z100" s="5">
        <f t="shared" si="74"/>
        <v>100.45995993413405</v>
      </c>
      <c r="AA100" s="5">
        <f t="shared" si="75"/>
        <v>98.477071066617214</v>
      </c>
      <c r="AB100" s="5">
        <f t="shared" si="76"/>
        <v>114.55948708707562</v>
      </c>
      <c r="AC100" s="5">
        <f t="shared" si="77"/>
        <v>97.154012182126294</v>
      </c>
      <c r="AD100" s="5">
        <f t="shared" si="78"/>
        <v>119.64304642398334</v>
      </c>
      <c r="AE100" s="5">
        <f t="shared" si="79"/>
        <v>116.54255933553203</v>
      </c>
      <c r="AF100" s="5">
        <f t="shared" si="80"/>
        <v>115.11534930176617</v>
      </c>
      <c r="AG100" s="5">
        <f t="shared" si="81"/>
        <v>115.8538588913345</v>
      </c>
      <c r="AH100" s="5">
        <f t="shared" si="82"/>
        <v>103.86008048419322</v>
      </c>
      <c r="AI100" s="5">
        <f t="shared" si="83"/>
        <v>93.722292517071594</v>
      </c>
      <c r="AJ100" s="5">
        <f t="shared" si="84"/>
        <v>136.75044313981519</v>
      </c>
      <c r="AK100" s="5">
        <f t="shared" si="85"/>
        <v>135.62396789399736</v>
      </c>
      <c r="AL100" s="5">
        <f t="shared" si="86"/>
        <v>122.94593055605576</v>
      </c>
    </row>
    <row r="101" spans="1:38" hidden="1" x14ac:dyDescent="0.25">
      <c r="A101" s="83"/>
      <c r="B101" s="83"/>
      <c r="C101" s="2">
        <v>1200</v>
      </c>
      <c r="D101" s="5">
        <f>'BSX-II 351D LUMEN CHART 70  '!D89*D$106</f>
        <v>26720.621513642505</v>
      </c>
      <c r="E101" s="5">
        <f>'BSX-II 351D LUMEN CHART 70  '!E89*E$106</f>
        <v>27281.646664586737</v>
      </c>
      <c r="F101" s="5">
        <f>'BSX-II 351D LUMEN CHART 70  '!F89*F$106</f>
        <v>23092.636466661934</v>
      </c>
      <c r="G101" s="5">
        <f>'BSX-II 351D LUMEN CHART 70  '!G89*G$106</f>
        <v>22966.960193331281</v>
      </c>
      <c r="H101" s="5">
        <f>'BSX-II 351D LUMEN CHART 70  '!H89*H$106</f>
        <v>22513.636006083772</v>
      </c>
      <c r="I101" s="5">
        <f>'BSX-II 351D LUMEN CHART 70  '!I89*I$106</f>
        <v>26190.366603991952</v>
      </c>
      <c r="J101" s="5">
        <f>'BSX-II 351D LUMEN CHART 70  '!J89*J$106</f>
        <v>22211.160863216312</v>
      </c>
      <c r="K101" s="5">
        <f>'BSX-II 351D LUMEN CHART 70  '!K89*K$106</f>
        <v>27352.560029190881</v>
      </c>
      <c r="L101" s="5">
        <f>'BSX-II 351D LUMEN CHART 70  '!L89*L$106</f>
        <v>26643.732715432368</v>
      </c>
      <c r="M101" s="5">
        <f>'BSX-II 351D LUMEN CHART 70  '!M89*M$106</f>
        <v>26317.446739860476</v>
      </c>
      <c r="N101" s="5">
        <f>'BSX-II 351D LUMEN CHART 70  '!N89*N$106</f>
        <v>26486.283362502254</v>
      </c>
      <c r="O101" s="5">
        <f>'BSX-II 351D LUMEN CHART 70  '!O89*O$106</f>
        <v>23744.289124946787</v>
      </c>
      <c r="P101" s="5">
        <f>'BSX-II 351D LUMEN CHART 70  '!P89*P$106</f>
        <v>21426.607803533047</v>
      </c>
      <c r="Q101" s="5">
        <f>'BSX-II 351D LUMEN CHART 70  '!Q89*Q$106</f>
        <v>31263.619715474266</v>
      </c>
      <c r="R101" s="5">
        <f>'BSX-II 351D LUMEN CHART 70  '!R89*R$106</f>
        <v>31006.08714084022</v>
      </c>
      <c r="S101" s="5">
        <f>'BSX-II 351D LUMEN CHART 70  '!S89*S$106</f>
        <v>28107.658960488752</v>
      </c>
      <c r="T101" s="14">
        <f>'FUTURE LED TOOL'!E17</f>
        <v>241.47027027027028</v>
      </c>
      <c r="U101" s="84"/>
      <c r="W101" s="5">
        <f>D101/$T101</f>
        <v>110.65801799838519</v>
      </c>
      <c r="X101" s="5">
        <f t="shared" si="72"/>
        <v>112.98138952696424</v>
      </c>
      <c r="Y101" s="5">
        <f t="shared" si="73"/>
        <v>95.633455997771705</v>
      </c>
      <c r="Z101" s="5">
        <f t="shared" si="74"/>
        <v>95.112993279152192</v>
      </c>
      <c r="AA101" s="5">
        <f t="shared" si="75"/>
        <v>93.235643381211901</v>
      </c>
      <c r="AB101" s="5">
        <f t="shared" si="76"/>
        <v>108.4620751642754</v>
      </c>
      <c r="AC101" s="5">
        <f t="shared" si="77"/>
        <v>91.983004112084018</v>
      </c>
      <c r="AD101" s="5">
        <f t="shared" si="78"/>
        <v>113.27506279997118</v>
      </c>
      <c r="AE101" s="5">
        <f t="shared" si="79"/>
        <v>110.33959868273165</v>
      </c>
      <c r="AF101" s="5">
        <f t="shared" si="80"/>
        <v>108.98835169399597</v>
      </c>
      <c r="AG101" s="5">
        <f t="shared" si="81"/>
        <v>109.68755421881529</v>
      </c>
      <c r="AH101" s="5">
        <f t="shared" si="82"/>
        <v>98.332142910887256</v>
      </c>
      <c r="AI101" s="5">
        <f t="shared" si="83"/>
        <v>88.733937223621368</v>
      </c>
      <c r="AJ101" s="5">
        <f t="shared" si="84"/>
        <v>129.47192083100688</v>
      </c>
      <c r="AK101" s="5">
        <f t="shared" si="85"/>
        <v>128.40540206517372</v>
      </c>
      <c r="AL101" s="5">
        <f>S101/$T101</f>
        <v>116.40215140782635</v>
      </c>
    </row>
    <row r="102" spans="1:38" hidden="1" x14ac:dyDescent="0.25">
      <c r="B102" s="63"/>
      <c r="U102"/>
    </row>
    <row r="103" spans="1:38" hidden="1" x14ac:dyDescent="0.25">
      <c r="B103" s="64"/>
      <c r="D103" s="68">
        <v>78.11</v>
      </c>
      <c r="E103" s="68">
        <v>78</v>
      </c>
      <c r="F103" s="68">
        <v>67</v>
      </c>
      <c r="G103" s="68">
        <v>66</v>
      </c>
      <c r="H103" s="68">
        <v>66</v>
      </c>
      <c r="I103" s="68">
        <v>76.5</v>
      </c>
      <c r="J103" s="68">
        <v>65</v>
      </c>
      <c r="K103" s="68">
        <v>76.62</v>
      </c>
      <c r="L103" s="68">
        <v>78</v>
      </c>
      <c r="M103" s="68">
        <v>74</v>
      </c>
      <c r="N103" s="68">
        <v>78.23</v>
      </c>
      <c r="O103" s="68">
        <v>64</v>
      </c>
      <c r="P103" s="68">
        <v>62</v>
      </c>
      <c r="Q103" s="68">
        <v>90</v>
      </c>
      <c r="R103" s="68">
        <v>87</v>
      </c>
      <c r="S103" s="68">
        <v>82.71</v>
      </c>
      <c r="U103"/>
    </row>
    <row r="104" spans="1:38" hidden="1" x14ac:dyDescent="0.25">
      <c r="B104" s="63"/>
      <c r="C104" s="65" t="s">
        <v>146</v>
      </c>
      <c r="D104" s="68">
        <f>D103*$T$105</f>
        <v>81.578084000000004</v>
      </c>
      <c r="E104" s="68">
        <f>E103*$T$105</f>
        <v>81.463200000000001</v>
      </c>
      <c r="F104" s="68">
        <f t="shared" ref="F104:S104" si="88">F103*$T$105</f>
        <v>69.974800000000002</v>
      </c>
      <c r="G104" s="68">
        <f t="shared" si="88"/>
        <v>68.930400000000006</v>
      </c>
      <c r="H104" s="68">
        <f t="shared" si="88"/>
        <v>68.930400000000006</v>
      </c>
      <c r="I104" s="68">
        <f t="shared" si="88"/>
        <v>79.896600000000007</v>
      </c>
      <c r="J104" s="68">
        <f t="shared" si="88"/>
        <v>67.885999999999996</v>
      </c>
      <c r="K104" s="68">
        <f t="shared" si="88"/>
        <v>80.021928000000003</v>
      </c>
      <c r="L104" s="68">
        <f t="shared" si="88"/>
        <v>81.463200000000001</v>
      </c>
      <c r="M104" s="68">
        <f t="shared" si="88"/>
        <v>77.285600000000002</v>
      </c>
      <c r="N104" s="68">
        <f t="shared" si="88"/>
        <v>81.703412</v>
      </c>
      <c r="O104" s="68">
        <f t="shared" si="88"/>
        <v>66.8416</v>
      </c>
      <c r="P104" s="68">
        <f t="shared" si="88"/>
        <v>64.752799999999993</v>
      </c>
      <c r="Q104" s="68">
        <f t="shared" si="88"/>
        <v>93.995999999999995</v>
      </c>
      <c r="R104" s="68">
        <f t="shared" si="88"/>
        <v>90.862799999999993</v>
      </c>
      <c r="S104" s="68">
        <f t="shared" si="88"/>
        <v>86.382323999999997</v>
      </c>
      <c r="T104" s="66"/>
      <c r="U104"/>
    </row>
    <row r="105" spans="1:38" hidden="1" x14ac:dyDescent="0.25">
      <c r="B105" s="63"/>
      <c r="C105" s="65" t="s">
        <v>147</v>
      </c>
      <c r="D105" s="46">
        <v>94</v>
      </c>
      <c r="E105" s="46">
        <v>92</v>
      </c>
      <c r="F105" s="46">
        <v>91</v>
      </c>
      <c r="G105" s="46">
        <v>89</v>
      </c>
      <c r="H105" s="46">
        <v>93</v>
      </c>
      <c r="I105" s="46">
        <v>93.65</v>
      </c>
      <c r="J105" s="46">
        <v>92</v>
      </c>
      <c r="K105" s="46">
        <v>93.8</v>
      </c>
      <c r="L105" s="46">
        <v>94</v>
      </c>
      <c r="M105" s="46">
        <v>93</v>
      </c>
      <c r="N105" s="46">
        <v>95.35</v>
      </c>
      <c r="O105" s="46">
        <v>82</v>
      </c>
      <c r="P105" s="46">
        <v>84</v>
      </c>
      <c r="Q105" s="46">
        <v>95</v>
      </c>
      <c r="R105" s="46">
        <v>94</v>
      </c>
      <c r="S105" s="46">
        <v>97</v>
      </c>
      <c r="T105" s="67">
        <v>1.0444</v>
      </c>
      <c r="U105"/>
    </row>
    <row r="106" spans="1:38" hidden="1" x14ac:dyDescent="0.25">
      <c r="B106" s="63"/>
      <c r="C106" s="65" t="s">
        <v>5</v>
      </c>
      <c r="D106" s="68">
        <f>(D104/D105)</f>
        <v>0.86785195744680854</v>
      </c>
      <c r="E106" s="68">
        <f>(E104/E105)</f>
        <v>0.88546956521739129</v>
      </c>
      <c r="F106" s="68">
        <f t="shared" ref="F106:S106" si="89">(F104/F105)</f>
        <v>0.76895384615384621</v>
      </c>
      <c r="G106" s="68">
        <f t="shared" si="89"/>
        <v>0.77449887640449444</v>
      </c>
      <c r="H106" s="68">
        <f t="shared" si="89"/>
        <v>0.74118709677419359</v>
      </c>
      <c r="I106" s="68">
        <f t="shared" si="89"/>
        <v>0.85314041644420713</v>
      </c>
      <c r="J106" s="68">
        <f t="shared" si="89"/>
        <v>0.73789130434782602</v>
      </c>
      <c r="K106" s="68">
        <f t="shared" si="89"/>
        <v>0.8531122388059702</v>
      </c>
      <c r="L106" s="68">
        <f t="shared" si="89"/>
        <v>0.8666297872340426</v>
      </c>
      <c r="M106" s="68">
        <f t="shared" si="89"/>
        <v>0.83102795698924736</v>
      </c>
      <c r="N106" s="68">
        <f t="shared" si="89"/>
        <v>0.85687899318300997</v>
      </c>
      <c r="O106" s="68">
        <f t="shared" si="89"/>
        <v>0.81514146341463412</v>
      </c>
      <c r="P106" s="68">
        <f t="shared" si="89"/>
        <v>0.77086666666666659</v>
      </c>
      <c r="Q106" s="68">
        <f t="shared" si="89"/>
        <v>0.98943157894736833</v>
      </c>
      <c r="R106" s="68">
        <f t="shared" si="89"/>
        <v>0.96662553191489353</v>
      </c>
      <c r="S106" s="68">
        <f t="shared" si="89"/>
        <v>0.89053942268041231</v>
      </c>
      <c r="U106"/>
    </row>
    <row r="107" spans="1:38" hidden="1" x14ac:dyDescent="0.25"/>
  </sheetData>
  <mergeCells count="51">
    <mergeCell ref="U97:U101"/>
    <mergeCell ref="A51:A55"/>
    <mergeCell ref="B51:B55"/>
    <mergeCell ref="A56:A60"/>
    <mergeCell ref="B56:B60"/>
    <mergeCell ref="A79:A83"/>
    <mergeCell ref="B79:B83"/>
    <mergeCell ref="A74:A78"/>
    <mergeCell ref="B74:B78"/>
    <mergeCell ref="A97:A101"/>
    <mergeCell ref="B97:B101"/>
    <mergeCell ref="A85:T85"/>
    <mergeCell ref="B92:B96"/>
    <mergeCell ref="A67:T67"/>
    <mergeCell ref="A92:A96"/>
    <mergeCell ref="A87:A91"/>
    <mergeCell ref="B20:B24"/>
    <mergeCell ref="B87:B91"/>
    <mergeCell ref="U87:U91"/>
    <mergeCell ref="U92:U96"/>
    <mergeCell ref="A43:A47"/>
    <mergeCell ref="B43:B47"/>
    <mergeCell ref="A49:T49"/>
    <mergeCell ref="A61:A65"/>
    <mergeCell ref="B61:B65"/>
    <mergeCell ref="A69:A73"/>
    <mergeCell ref="B69:B73"/>
    <mergeCell ref="W67:AK67"/>
    <mergeCell ref="W85:AK85"/>
    <mergeCell ref="A38:A42"/>
    <mergeCell ref="B38:B42"/>
    <mergeCell ref="W13:AK13"/>
    <mergeCell ref="W31:AK31"/>
    <mergeCell ref="W49:AK49"/>
    <mergeCell ref="A25:A29"/>
    <mergeCell ref="B25:B29"/>
    <mergeCell ref="A31:T31"/>
    <mergeCell ref="A33:A37"/>
    <mergeCell ref="B33:B37"/>
    <mergeCell ref="A13:T13"/>
    <mergeCell ref="A15:A19"/>
    <mergeCell ref="B15:B19"/>
    <mergeCell ref="A20:A24"/>
    <mergeCell ref="A7:A8"/>
    <mergeCell ref="B7:B8"/>
    <mergeCell ref="A1:T1"/>
    <mergeCell ref="W1:AK1"/>
    <mergeCell ref="A3:A4"/>
    <mergeCell ref="B3:B4"/>
    <mergeCell ref="A5:A6"/>
    <mergeCell ref="B5:B6"/>
  </mergeCells>
  <phoneticPr fontId="4" type="noConversion"/>
  <conditionalFormatting sqref="D3:S8">
    <cfRule type="colorScale" priority="2">
      <colorScale>
        <cfvo type="min"/>
        <cfvo type="max"/>
        <color rgb="FFFCFCFF"/>
        <color rgb="FFF8696B"/>
      </colorScale>
    </cfRule>
  </conditionalFormatting>
  <conditionalFormatting sqref="W3:AL8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BE601-14DC-4E74-AF9C-817192D48029}">
  <dimension ref="A1:AC254"/>
  <sheetViews>
    <sheetView topLeftCell="B1" zoomScale="115" zoomScaleNormal="115" workbookViewId="0">
      <selection activeCell="AD15" sqref="AD15"/>
    </sheetView>
  </sheetViews>
  <sheetFormatPr defaultColWidth="5.28515625" defaultRowHeight="15" x14ac:dyDescent="0.25"/>
  <cols>
    <col min="1" max="1" width="5.28515625" style="45" hidden="1" customWidth="1"/>
    <col min="2" max="2" width="5.28515625" style="45"/>
    <col min="3" max="3" width="7.42578125" style="56" customWidth="1"/>
    <col min="4" max="16384" width="5.28515625" style="45"/>
  </cols>
  <sheetData>
    <row r="1" spans="1:29" ht="28.5" customHeight="1" thickBot="1" x14ac:dyDescent="0.3">
      <c r="B1" s="91" t="s">
        <v>148</v>
      </c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3"/>
    </row>
    <row r="2" spans="1:29" ht="15.75" thickBot="1" x14ac:dyDescent="0.3">
      <c r="B2" s="94" t="s">
        <v>102</v>
      </c>
      <c r="C2" s="96" t="s">
        <v>103</v>
      </c>
      <c r="D2" s="98" t="s">
        <v>104</v>
      </c>
      <c r="E2" s="100" t="s">
        <v>105</v>
      </c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2"/>
    </row>
    <row r="3" spans="1:29" ht="15.75" thickBot="1" x14ac:dyDescent="0.3">
      <c r="B3" s="95"/>
      <c r="C3" s="97"/>
      <c r="D3" s="99"/>
      <c r="E3" s="100" t="s">
        <v>106</v>
      </c>
      <c r="F3" s="101"/>
      <c r="G3" s="101"/>
      <c r="H3" s="101"/>
      <c r="I3" s="102"/>
      <c r="J3" s="100" t="s">
        <v>107</v>
      </c>
      <c r="K3" s="101"/>
      <c r="L3" s="101"/>
      <c r="M3" s="101"/>
      <c r="N3" s="102"/>
      <c r="O3" s="100" t="s">
        <v>108</v>
      </c>
      <c r="P3" s="101"/>
      <c r="Q3" s="101"/>
      <c r="R3" s="101"/>
      <c r="S3" s="102"/>
      <c r="T3" s="100" t="s">
        <v>109</v>
      </c>
      <c r="U3" s="101"/>
      <c r="V3" s="101"/>
      <c r="W3" s="101"/>
      <c r="X3" s="102"/>
      <c r="Y3" s="100" t="s">
        <v>110</v>
      </c>
      <c r="Z3" s="101"/>
      <c r="AA3" s="101"/>
      <c r="AB3" s="101"/>
      <c r="AC3" s="102"/>
    </row>
    <row r="4" spans="1:29" ht="15.75" thickBot="1" x14ac:dyDescent="0.3">
      <c r="B4" s="95"/>
      <c r="C4" s="97"/>
      <c r="D4" s="99"/>
      <c r="E4" s="48" t="s">
        <v>111</v>
      </c>
      <c r="F4" s="49" t="s">
        <v>112</v>
      </c>
      <c r="G4" s="50" t="s">
        <v>113</v>
      </c>
      <c r="H4" s="49" t="s">
        <v>114</v>
      </c>
      <c r="I4" s="51" t="s">
        <v>115</v>
      </c>
      <c r="J4" s="48" t="s">
        <v>111</v>
      </c>
      <c r="K4" s="49" t="s">
        <v>112</v>
      </c>
      <c r="L4" s="50" t="s">
        <v>113</v>
      </c>
      <c r="M4" s="49" t="s">
        <v>114</v>
      </c>
      <c r="N4" s="51" t="s">
        <v>115</v>
      </c>
      <c r="O4" s="48" t="s">
        <v>111</v>
      </c>
      <c r="P4" s="49" t="s">
        <v>112</v>
      </c>
      <c r="Q4" s="50" t="s">
        <v>113</v>
      </c>
      <c r="R4" s="49" t="s">
        <v>114</v>
      </c>
      <c r="S4" s="51" t="s">
        <v>115</v>
      </c>
      <c r="T4" s="48" t="s">
        <v>111</v>
      </c>
      <c r="U4" s="49" t="s">
        <v>112</v>
      </c>
      <c r="V4" s="50" t="s">
        <v>113</v>
      </c>
      <c r="W4" s="49" t="s">
        <v>114</v>
      </c>
      <c r="X4" s="51" t="s">
        <v>115</v>
      </c>
      <c r="Y4" s="48" t="s">
        <v>111</v>
      </c>
      <c r="Z4" s="49" t="s">
        <v>112</v>
      </c>
      <c r="AA4" s="50" t="s">
        <v>113</v>
      </c>
      <c r="AB4" s="49" t="s">
        <v>114</v>
      </c>
      <c r="AC4" s="51" t="s">
        <v>115</v>
      </c>
    </row>
    <row r="5" spans="1:29" ht="15.75" thickBot="1" x14ac:dyDescent="0.3">
      <c r="A5" s="45">
        <v>2</v>
      </c>
      <c r="B5" s="85" t="s">
        <v>36</v>
      </c>
      <c r="C5" s="88" t="s">
        <v>128</v>
      </c>
      <c r="D5" s="52" t="s">
        <v>116</v>
      </c>
      <c r="E5" s="53">
        <f>IFERROR(HLOOKUP($D5,'BSX-II-LD-TS-CLS-AMBER'!$D$14:$S$29,$A5,FALSE),"")</f>
        <v>4247.421579810275</v>
      </c>
      <c r="F5" s="53">
        <f>IFERROR(HLOOKUP($D5&amp;F$4,'BUG '!$D$23:$AY$38,$A5,FALSE),"")</f>
        <v>2</v>
      </c>
      <c r="G5" s="53">
        <f>IFERROR(HLOOKUP($D5&amp;G$4,'BUG '!$D$23:$AY$38,$A5,FALSE),"")</f>
        <v>0</v>
      </c>
      <c r="H5" s="53">
        <f>IFERROR(HLOOKUP($D5&amp;H$4,'BUG '!$D$23:$AY$38,$A5,FALSE),"")</f>
        <v>1</v>
      </c>
      <c r="I5" s="53">
        <f>IFERROR(HLOOKUP($D5,'BSX-II-LD-TS-CLS-AMBER'!$W$14:$AL$29,$A5,FALSE),"")</f>
        <v>129.23897899093765</v>
      </c>
      <c r="J5" s="53">
        <f>IFERROR(HLOOKUP($D5,'BSX-II-LD-TS-CLS-AMBER'!$D$32:$S$47,$A5,FALSE),"")</f>
        <v>4423.9680841277104</v>
      </c>
      <c r="K5" s="53">
        <f>IFERROR(HLOOKUP($D5&amp;K$4,'BUG '!$D$41:$AY$56,$A5,FALSE),"")</f>
        <v>2</v>
      </c>
      <c r="L5" s="53">
        <f>IFERROR(HLOOKUP($D5&amp;L$4,'BUG '!$D$41:$AY$56,$A5,FALSE),"")</f>
        <v>0</v>
      </c>
      <c r="M5" s="53">
        <f>IFERROR(HLOOKUP($D5&amp;M$4,'BUG '!$D$41:$AY$56,$A5,FALSE),"")</f>
        <v>1</v>
      </c>
      <c r="N5" s="53">
        <f>IFERROR(HLOOKUP($D5,'BSX-II-LD-TS-CLS-AMBER'!$W$32:$AL$47,$A5,FALSE),"")</f>
        <v>134.61087098085963</v>
      </c>
      <c r="O5" s="53">
        <f>IFERROR(HLOOKUP($D5,'BSX-II-LD-TS-CLS-AMBER'!$D$50:$S$65,$A5,FALSE),"")</f>
        <v>4423.9680841277104</v>
      </c>
      <c r="P5" s="53">
        <f>IFERROR(HLOOKUP($D5&amp;P$4,'BUG '!$D$59:$AY$74,$A5,FALSE),"")</f>
        <v>2</v>
      </c>
      <c r="Q5" s="53">
        <f>IFERROR(HLOOKUP($D5&amp;Q$4,'BUG '!$D$59:$AY$74,$A5,FALSE),"")</f>
        <v>0</v>
      </c>
      <c r="R5" s="53">
        <f>IFERROR(HLOOKUP($D5&amp;R$4,'BUG '!$D$59:$AY$74,$A5,FALSE),"")</f>
        <v>1</v>
      </c>
      <c r="S5" s="53">
        <f>IFERROR(HLOOKUP($D5,'BSX-II-LD-TS-CLS-AMBER'!$W$50:$AL$65,$A5,FALSE),"")</f>
        <v>134.61087098085963</v>
      </c>
      <c r="T5" s="53">
        <f>IFERROR(HLOOKUP($D5,'BSX-II-LD-TS-CLS-AMBER'!$D$68:$S$83,$A5,FALSE),"")</f>
        <v>4385.9244571934869</v>
      </c>
      <c r="U5" s="53">
        <f>IFERROR(HLOOKUP($D5&amp;U$4,'BUG '!$D$77:$AY$92,$A5,FALSE),"")</f>
        <v>2</v>
      </c>
      <c r="V5" s="53">
        <f>IFERROR(HLOOKUP($D5&amp;V$4,'BUG '!$D$77:$AY$92,$A5,FALSE),"")</f>
        <v>0</v>
      </c>
      <c r="W5" s="53">
        <f>IFERROR(HLOOKUP($D5&amp;W$4,'BUG '!$D$77:$AY$92,$A5,FALSE),"")</f>
        <v>1</v>
      </c>
      <c r="X5" s="53">
        <f>IFERROR(HLOOKUP($D5,'BSX-II-LD-TS-CLS-AMBER'!$W$68:$AL$83,$A5,FALSE),"")</f>
        <v>133.45329351657816</v>
      </c>
      <c r="Y5" s="53">
        <f>IFERROR(HLOOKUP($D5,'BSX-II-LD-TS-CLS-AMBER'!$D$86:$S$101,$A5,FALSE),"")</f>
        <v>4616.7625867502984</v>
      </c>
      <c r="Z5" s="53">
        <f>IFERROR(HLOOKUP($D5&amp;Z$4,'BUG '!$D$95:$AY$110,$A5,FALSE),"")</f>
        <v>2</v>
      </c>
      <c r="AA5" s="53">
        <f>IFERROR(HLOOKUP($D5&amp;AA$4,'BUG '!$D$95:$AY$110,$A5,FALSE),"")</f>
        <v>0</v>
      </c>
      <c r="AB5" s="53">
        <f>IFERROR(HLOOKUP($D5&amp;AB$4,'BUG '!$D$95:$AY$110,$A5,FALSE),"")</f>
        <v>1</v>
      </c>
      <c r="AC5" s="53">
        <f>IFERROR(HLOOKUP($D5,'BSX-II-LD-TS-CLS-AMBER'!$W$86:$AL$101,$A5,FALSE),"")</f>
        <v>140.47715107710613</v>
      </c>
    </row>
    <row r="6" spans="1:29" ht="15.75" thickBot="1" x14ac:dyDescent="0.3">
      <c r="A6" s="45">
        <v>2</v>
      </c>
      <c r="B6" s="86"/>
      <c r="C6" s="89"/>
      <c r="D6" s="54" t="s">
        <v>10</v>
      </c>
      <c r="E6" s="53">
        <f>IFERROR(HLOOKUP($D6,'BSX-II-LD-TS-CLS-AMBER'!$D$14:$S$29,$A6,FALSE),"")</f>
        <v>4155.5052654655865</v>
      </c>
      <c r="F6" s="53">
        <f>IFERROR(HLOOKUP($D6&amp;F$4,'BUG '!$D$23:$AY$38,$A6,FALSE),"")</f>
        <v>1</v>
      </c>
      <c r="G6" s="53">
        <f>IFERROR(HLOOKUP($D6&amp;G$4,'BUG '!$D$23:$AY$38,$A6,FALSE),"")</f>
        <v>0</v>
      </c>
      <c r="H6" s="53">
        <f>IFERROR(HLOOKUP($D6&amp;H$4,'BUG '!$D$23:$AY$38,$A6,FALSE),"")</f>
        <v>2</v>
      </c>
      <c r="I6" s="53">
        <f>IFERROR(HLOOKUP($D6,'BSX-II-LD-TS-CLS-AMBER'!$W$14:$AL$29,$A6,FALSE),"")</f>
        <v>126.44218324196275</v>
      </c>
      <c r="J6" s="53">
        <f>IFERROR(HLOOKUP($D6,'BSX-II-LD-TS-CLS-AMBER'!$D$32:$S$47,$A6,FALSE),"")</f>
        <v>4516.8535494191165</v>
      </c>
      <c r="K6" s="53">
        <f>IFERROR(HLOOKUP($D6&amp;K$4,'BUG '!$D$41:$AY$56,$A6,FALSE),"")</f>
        <v>1</v>
      </c>
      <c r="L6" s="53">
        <f>IFERROR(HLOOKUP($D6&amp;L$4,'BUG '!$D$41:$AY$56,$A6,FALSE),"")</f>
        <v>0</v>
      </c>
      <c r="M6" s="53">
        <f>IFERROR(HLOOKUP($D6&amp;M$4,'BUG '!$D$41:$AY$56,$A6,FALSE),"")</f>
        <v>2</v>
      </c>
      <c r="N6" s="53">
        <f>IFERROR(HLOOKUP($D6,'BSX-II-LD-TS-CLS-AMBER'!$W$32:$AL$47,$A6,FALSE),"")</f>
        <v>137.43715569778561</v>
      </c>
      <c r="O6" s="53">
        <f>IFERROR(HLOOKUP($D6,'BSX-II-LD-TS-CLS-AMBER'!$D$50:$S$65,$A6,FALSE),"")</f>
        <v>4516.8535494191165</v>
      </c>
      <c r="P6" s="53">
        <f>IFERROR(HLOOKUP($D6&amp;P$4,'BUG '!$D$59:$AY$74,$A6,FALSE),"")</f>
        <v>1</v>
      </c>
      <c r="Q6" s="53">
        <f>IFERROR(HLOOKUP($D6&amp;Q$4,'BUG '!$D$59:$AY$74,$A6,FALSE),"")</f>
        <v>0</v>
      </c>
      <c r="R6" s="53">
        <f>IFERROR(HLOOKUP($D6&amp;R$4,'BUG '!$D$59:$AY$74,$A6,FALSE),"")</f>
        <v>2</v>
      </c>
      <c r="S6" s="53">
        <f>IFERROR(HLOOKUP($D6,'BSX-II-LD-TS-CLS-AMBER'!$W$50:$AL$65,$A6,FALSE),"")</f>
        <v>137.43715569778561</v>
      </c>
      <c r="T6" s="53">
        <f>IFERROR(HLOOKUP($D6,'BSX-II-LD-TS-CLS-AMBER'!$D$68:$S$83,$A6,FALSE),"")</f>
        <v>4492.8299846173404</v>
      </c>
      <c r="U6" s="53">
        <f>IFERROR(HLOOKUP($D6&amp;U$4,'BUG '!$D$77:$AY$92,$A6,FALSE),"")</f>
        <v>1</v>
      </c>
      <c r="V6" s="53">
        <f>IFERROR(HLOOKUP($D6&amp;V$4,'BUG '!$D$77:$AY$92,$A6,FALSE),"")</f>
        <v>0</v>
      </c>
      <c r="W6" s="53">
        <f>IFERROR(HLOOKUP($D6&amp;W$4,'BUG '!$D$77:$AY$92,$A6,FALSE),"")</f>
        <v>2</v>
      </c>
      <c r="X6" s="53">
        <f>IFERROR(HLOOKUP($D6,'BSX-II-LD-TS-CLS-AMBER'!$W$68:$AL$83,$A6,FALSE),"")</f>
        <v>136.70617551878422</v>
      </c>
      <c r="Y6" s="53">
        <f>IFERROR(HLOOKUP($D6,'BSX-II-LD-TS-CLS-AMBER'!$D$86:$S$101,$A6,FALSE),"")</f>
        <v>4713.6959580711282</v>
      </c>
      <c r="Z6" s="53">
        <f>IFERROR(HLOOKUP($D6&amp;Z$4,'BUG '!$D$95:$AY$110,$A6,FALSE),"")</f>
        <v>1</v>
      </c>
      <c r="AA6" s="53">
        <f>IFERROR(HLOOKUP($D6&amp;AA$4,'BUG '!$D$95:$AY$110,$A6,FALSE),"")</f>
        <v>0</v>
      </c>
      <c r="AB6" s="53">
        <f>IFERROR(HLOOKUP($D6&amp;AB$4,'BUG '!$D$95:$AY$110,$A6,FALSE),"")</f>
        <v>2</v>
      </c>
      <c r="AC6" s="53">
        <f>IFERROR(HLOOKUP($D6,'BSX-II-LD-TS-CLS-AMBER'!$W$86:$AL$101,$A6,FALSE),"")</f>
        <v>143.42660398736163</v>
      </c>
    </row>
    <row r="7" spans="1:29" ht="15.75" thickBot="1" x14ac:dyDescent="0.3">
      <c r="A7" s="45">
        <v>2</v>
      </c>
      <c r="B7" s="86"/>
      <c r="C7" s="89"/>
      <c r="D7" s="54" t="s">
        <v>11</v>
      </c>
      <c r="E7" s="53">
        <f>IFERROR(HLOOKUP($D7,'BSX-II-LD-TS-CLS-AMBER'!$D$14:$S$29,$A7,FALSE),"")</f>
        <v>3517.4406299770876</v>
      </c>
      <c r="F7" s="53">
        <f>IFERROR(HLOOKUP($D7&amp;F$4,'BUG '!$D$23:$AY$38,$A7,FALSE),"")</f>
        <v>1</v>
      </c>
      <c r="G7" s="53">
        <f>IFERROR(HLOOKUP($D7&amp;G$4,'BUG '!$D$23:$AY$38,$A7,FALSE),"")</f>
        <v>0</v>
      </c>
      <c r="H7" s="53">
        <f>IFERROR(HLOOKUP($D7&amp;H$4,'BUG '!$D$23:$AY$38,$A7,FALSE),"")</f>
        <v>1</v>
      </c>
      <c r="I7" s="53">
        <f>IFERROR(HLOOKUP($D7,'BSX-II-LD-TS-CLS-AMBER'!$W$14:$AL$29,$A7,FALSE),"")</f>
        <v>107.02738758976336</v>
      </c>
      <c r="J7" s="53">
        <f>IFERROR(HLOOKUP($D7,'BSX-II-LD-TS-CLS-AMBER'!$D$32:$S$47,$A7,FALSE),"")</f>
        <v>3823.3050325837903</v>
      </c>
      <c r="K7" s="53">
        <f>IFERROR(HLOOKUP($D7&amp;K$4,'BUG '!$D$41:$AY$56,$A7,FALSE),"")</f>
        <v>1</v>
      </c>
      <c r="L7" s="53">
        <f>IFERROR(HLOOKUP($D7&amp;L$4,'BUG '!$D$41:$AY$56,$A7,FALSE),"")</f>
        <v>0</v>
      </c>
      <c r="M7" s="53">
        <f>IFERROR(HLOOKUP($D7&amp;M$4,'BUG '!$D$41:$AY$56,$A7,FALSE),"")</f>
        <v>1</v>
      </c>
      <c r="N7" s="53">
        <f>IFERROR(HLOOKUP($D7,'BSX-II-LD-TS-CLS-AMBER'!$W$32:$AL$47,$A7,FALSE),"")</f>
        <v>116.33411694539494</v>
      </c>
      <c r="O7" s="53">
        <f>IFERROR(HLOOKUP($D7,'BSX-II-LD-TS-CLS-AMBER'!$D$50:$S$65,$A7,FALSE),"")</f>
        <v>3823.3050325837903</v>
      </c>
      <c r="P7" s="53">
        <f>IFERROR(HLOOKUP($D7&amp;P$4,'BUG '!$D$59:$AY$74,$A7,FALSE),"")</f>
        <v>1</v>
      </c>
      <c r="Q7" s="53">
        <f>IFERROR(HLOOKUP($D7&amp;Q$4,'BUG '!$D$59:$AY$74,$A7,FALSE),"")</f>
        <v>0</v>
      </c>
      <c r="R7" s="53">
        <f>IFERROR(HLOOKUP($D7&amp;R$4,'BUG '!$D$59:$AY$74,$A7,FALSE),"")</f>
        <v>1</v>
      </c>
      <c r="S7" s="53">
        <f>IFERROR(HLOOKUP($D7,'BSX-II-LD-TS-CLS-AMBER'!$W$50:$AL$65,$A7,FALSE),"")</f>
        <v>116.33411694539494</v>
      </c>
      <c r="T7" s="53">
        <f>IFERROR(HLOOKUP($D7,'BSX-II-LD-TS-CLS-AMBER'!$D$68:$S$83,$A7,FALSE),"")</f>
        <v>3802.9702098576813</v>
      </c>
      <c r="U7" s="53">
        <f>IFERROR(HLOOKUP($D7&amp;U$4,'BUG '!$D$77:$AY$92,$A7,FALSE),"")</f>
        <v>1</v>
      </c>
      <c r="V7" s="53">
        <f>IFERROR(HLOOKUP($D7&amp;V$4,'BUG '!$D$77:$AY$92,$A7,FALSE),"")</f>
        <v>0</v>
      </c>
      <c r="W7" s="53">
        <f>IFERROR(HLOOKUP($D7&amp;W$4,'BUG '!$D$77:$AY$92,$A7,FALSE),"")</f>
        <v>1</v>
      </c>
      <c r="X7" s="53">
        <f>IFERROR(HLOOKUP($D7,'BSX-II-LD-TS-CLS-AMBER'!$W$68:$AL$83,$A7,FALSE),"")</f>
        <v>115.71537645126169</v>
      </c>
      <c r="Y7" s="53">
        <f>IFERROR(HLOOKUP($D7,'BSX-II-LD-TS-CLS-AMBER'!$D$86:$S$101,$A7,FALSE),"")</f>
        <v>3989.9229145653612</v>
      </c>
      <c r="Z7" s="53">
        <f>IFERROR(HLOOKUP($D7&amp;Z$4,'BUG '!$D$95:$AY$110,$A7,FALSE),"")</f>
        <v>1</v>
      </c>
      <c r="AA7" s="53">
        <f>IFERROR(HLOOKUP($D7&amp;AA$4,'BUG '!$D$95:$AY$110,$A7,FALSE),"")</f>
        <v>0</v>
      </c>
      <c r="AB7" s="53">
        <f>IFERROR(HLOOKUP($D7&amp;AB$4,'BUG '!$D$95:$AY$110,$A7,FALSE),"")</f>
        <v>1</v>
      </c>
      <c r="AC7" s="53">
        <f>IFERROR(HLOOKUP($D7,'BSX-II-LD-TS-CLS-AMBER'!$W$86:$AL$101,$A7,FALSE),"")</f>
        <v>121.40390447279472</v>
      </c>
    </row>
    <row r="8" spans="1:29" ht="15.75" thickBot="1" x14ac:dyDescent="0.3">
      <c r="A8" s="45">
        <v>2</v>
      </c>
      <c r="B8" s="86"/>
      <c r="C8" s="89"/>
      <c r="D8" s="54" t="s">
        <v>59</v>
      </c>
      <c r="E8" s="53">
        <f>IFERROR(HLOOKUP($D8,'BSX-II-LD-TS-CLS-AMBER'!$D$14:$S$29,$A8,FALSE),"")</f>
        <v>3498.2977819668345</v>
      </c>
      <c r="F8" s="53">
        <f>IFERROR(HLOOKUP($D8&amp;F$4,'BUG '!$D$23:$AY$38,$A8,FALSE),"")</f>
        <v>1</v>
      </c>
      <c r="G8" s="53">
        <f>IFERROR(HLOOKUP($D8&amp;G$4,'BUG '!$D$23:$AY$38,$A8,FALSE),"")</f>
        <v>0</v>
      </c>
      <c r="H8" s="53">
        <f>IFERROR(HLOOKUP($D8&amp;H$4,'BUG '!$D$23:$AY$38,$A8,FALSE),"")</f>
        <v>1</v>
      </c>
      <c r="I8" s="53">
        <f>IFERROR(HLOOKUP($D8,'BSX-II-LD-TS-CLS-AMBER'!$W$14:$AL$29,$A8,FALSE),"")</f>
        <v>106.44491606313559</v>
      </c>
      <c r="J8" s="53">
        <f>IFERROR(HLOOKUP($D8,'BSX-II-LD-TS-CLS-AMBER'!$D$32:$S$47,$A8,FALSE),"")</f>
        <v>3802.4975890943847</v>
      </c>
      <c r="K8" s="53">
        <f>IFERROR(HLOOKUP($D8&amp;K$4,'BUG '!$D$41:$AY$56,$A8,FALSE),"")</f>
        <v>1</v>
      </c>
      <c r="L8" s="53">
        <f>IFERROR(HLOOKUP($D8&amp;L$4,'BUG '!$D$41:$AY$56,$A8,FALSE),"")</f>
        <v>0</v>
      </c>
      <c r="M8" s="53">
        <f>IFERROR(HLOOKUP($D8&amp;M$4,'BUG '!$D$41:$AY$56,$A8,FALSE),"")</f>
        <v>1</v>
      </c>
      <c r="N8" s="53">
        <f>IFERROR(HLOOKUP($D8,'BSX-II-LD-TS-CLS-AMBER'!$W$32:$AL$47,$A8,FALSE),"")</f>
        <v>115.70099572079954</v>
      </c>
      <c r="O8" s="53">
        <f>IFERROR(HLOOKUP($D8,'BSX-II-LD-TS-CLS-AMBER'!$D$50:$S$65,$A8,FALSE),"")</f>
        <v>3802.4975890943847</v>
      </c>
      <c r="P8" s="53">
        <f>IFERROR(HLOOKUP($D8&amp;P$4,'BUG '!$D$59:$AY$74,$A8,FALSE),"")</f>
        <v>1</v>
      </c>
      <c r="Q8" s="53">
        <f>IFERROR(HLOOKUP($D8&amp;Q$4,'BUG '!$D$59:$AY$74,$A8,FALSE),"")</f>
        <v>0</v>
      </c>
      <c r="R8" s="53">
        <f>IFERROR(HLOOKUP($D8&amp;R$4,'BUG '!$D$59:$AY$74,$A8,FALSE),"")</f>
        <v>1</v>
      </c>
      <c r="S8" s="53">
        <f>IFERROR(HLOOKUP($D8,'BSX-II-LD-TS-CLS-AMBER'!$W$50:$AL$65,$A8,FALSE),"")</f>
        <v>115.70099572079954</v>
      </c>
      <c r="T8" s="53">
        <f>IFERROR(HLOOKUP($D8,'BSX-II-LD-TS-CLS-AMBER'!$D$68:$S$83,$A8,FALSE),"")</f>
        <v>3782.2734338852893</v>
      </c>
      <c r="U8" s="53">
        <f>IFERROR(HLOOKUP($D8&amp;U$4,'BUG '!$D$77:$AY$92,$A8,FALSE),"")</f>
        <v>1</v>
      </c>
      <c r="V8" s="53">
        <f>IFERROR(HLOOKUP($D8&amp;V$4,'BUG '!$D$77:$AY$92,$A8,FALSE),"")</f>
        <v>0</v>
      </c>
      <c r="W8" s="53">
        <f>IFERROR(HLOOKUP($D8&amp;W$4,'BUG '!$D$77:$AY$92,$A8,FALSE),"")</f>
        <v>1</v>
      </c>
      <c r="X8" s="53">
        <f>IFERROR(HLOOKUP($D8,'BSX-II-LD-TS-CLS-AMBER'!$W$68:$AL$83,$A8,FALSE),"")</f>
        <v>115.08562257710173</v>
      </c>
      <c r="Y8" s="53">
        <f>IFERROR(HLOOKUP($D8,'BSX-II-LD-TS-CLS-AMBER'!$D$86:$S$101,$A8,FALSE),"")</f>
        <v>3968.2086922199369</v>
      </c>
      <c r="Z8" s="53">
        <f>IFERROR(HLOOKUP($D8&amp;Z$4,'BUG '!$D$95:$AY$110,$A8,FALSE),"")</f>
        <v>1</v>
      </c>
      <c r="AA8" s="53">
        <f>IFERROR(HLOOKUP($D8&amp;AA$4,'BUG '!$D$95:$AY$110,$A8,FALSE),"")</f>
        <v>0</v>
      </c>
      <c r="AB8" s="53">
        <f>IFERROR(HLOOKUP($D8&amp;AB$4,'BUG '!$D$95:$AY$110,$A8,FALSE),"")</f>
        <v>1</v>
      </c>
      <c r="AC8" s="53">
        <f>IFERROR(HLOOKUP($D8,'BSX-II-LD-TS-CLS-AMBER'!$W$86:$AL$101,$A8,FALSE),"")</f>
        <v>120.7431921152448</v>
      </c>
    </row>
    <row r="9" spans="1:29" ht="15.75" thickBot="1" x14ac:dyDescent="0.3">
      <c r="A9" s="45">
        <v>2</v>
      </c>
      <c r="B9" s="86"/>
      <c r="C9" s="89"/>
      <c r="D9" s="54" t="s">
        <v>60</v>
      </c>
      <c r="E9" s="53">
        <f>IFERROR(HLOOKUP($D9,'BSX-II-LD-TS-CLS-AMBER'!$D$14:$S$29,$A9,FALSE),"")</f>
        <v>3429.2480259081135</v>
      </c>
      <c r="F9" s="53">
        <f>IFERROR(HLOOKUP($D9&amp;F$4,'BUG '!$D$23:$AY$38,$A9,FALSE),"")</f>
        <v>1</v>
      </c>
      <c r="G9" s="53">
        <f>IFERROR(HLOOKUP($D9&amp;G$4,'BUG '!$D$23:$AY$38,$A9,FALSE),"")</f>
        <v>0</v>
      </c>
      <c r="H9" s="53">
        <f>IFERROR(HLOOKUP($D9&amp;H$4,'BUG '!$D$23:$AY$38,$A9,FALSE),"")</f>
        <v>1</v>
      </c>
      <c r="I9" s="53">
        <f>IFERROR(HLOOKUP($D9,'BSX-II-LD-TS-CLS-AMBER'!$W$14:$AL$29,$A9,FALSE),"")</f>
        <v>104.34389552516464</v>
      </c>
      <c r="J9" s="53">
        <f>IFERROR(HLOOKUP($D9,'BSX-II-LD-TS-CLS-AMBER'!$D$32:$S$47,$A9,FALSE),"")</f>
        <v>3727.4435064218624</v>
      </c>
      <c r="K9" s="53">
        <f>IFERROR(HLOOKUP($D9&amp;K$4,'BUG '!$D$41:$AY$56,$A9,FALSE),"")</f>
        <v>1</v>
      </c>
      <c r="L9" s="53">
        <f>IFERROR(HLOOKUP($D9&amp;L$4,'BUG '!$D$41:$AY$56,$A9,FALSE),"")</f>
        <v>0</v>
      </c>
      <c r="M9" s="53">
        <f>IFERROR(HLOOKUP($D9&amp;M$4,'BUG '!$D$41:$AY$56,$A9,FALSE),"")</f>
        <v>1</v>
      </c>
      <c r="N9" s="53">
        <f>IFERROR(HLOOKUP($D9,'BSX-II-LD-TS-CLS-AMBER'!$W$32:$AL$47,$A9,FALSE),"")</f>
        <v>113.41727774474417</v>
      </c>
      <c r="O9" s="53">
        <f>IFERROR(HLOOKUP($D9,'BSX-II-LD-TS-CLS-AMBER'!$D$50:$S$65,$A9,FALSE),"")</f>
        <v>3727.4435064218624</v>
      </c>
      <c r="P9" s="53">
        <f>IFERROR(HLOOKUP($D9&amp;P$4,'BUG '!$D$59:$AY$74,$A9,FALSE),"")</f>
        <v>1</v>
      </c>
      <c r="Q9" s="53">
        <f>IFERROR(HLOOKUP($D9&amp;Q$4,'BUG '!$D$59:$AY$74,$A9,FALSE),"")</f>
        <v>0</v>
      </c>
      <c r="R9" s="53">
        <f>IFERROR(HLOOKUP($D9&amp;R$4,'BUG '!$D$59:$AY$74,$A9,FALSE),"")</f>
        <v>1</v>
      </c>
      <c r="S9" s="53">
        <f>IFERROR(HLOOKUP($D9,'BSX-II-LD-TS-CLS-AMBER'!$W$50:$AL$65,$A9,FALSE),"")</f>
        <v>113.41727774474417</v>
      </c>
      <c r="T9" s="53">
        <f>IFERROR(HLOOKUP($D9,'BSX-II-LD-TS-CLS-AMBER'!$D$68:$S$83,$A9,FALSE),"")</f>
        <v>3707.6185376373414</v>
      </c>
      <c r="U9" s="53">
        <f>IFERROR(HLOOKUP($D9&amp;U$4,'BUG '!$D$77:$AY$92,$A9,FALSE),"")</f>
        <v>1</v>
      </c>
      <c r="V9" s="53">
        <f>IFERROR(HLOOKUP($D9&amp;V$4,'BUG '!$D$77:$AY$92,$A9,FALSE),"")</f>
        <v>0</v>
      </c>
      <c r="W9" s="53">
        <f>IFERROR(HLOOKUP($D9&amp;W$4,'BUG '!$D$77:$AY$92,$A9,FALSE),"")</f>
        <v>1</v>
      </c>
      <c r="X9" s="53">
        <f>IFERROR(HLOOKUP($D9,'BSX-II-LD-TS-CLS-AMBER'!$W$68:$AL$83,$A9,FALSE),"")</f>
        <v>112.81405089850463</v>
      </c>
      <c r="Y9" s="53">
        <f>IFERROR(HLOOKUP($D9,'BSX-II-LD-TS-CLS-AMBER'!$D$86:$S$101,$A9,FALSE),"")</f>
        <v>3889.8837870045127</v>
      </c>
      <c r="Z9" s="53">
        <f>IFERROR(HLOOKUP($D9&amp;Z$4,'BUG '!$D$95:$AY$110,$A9,FALSE),"")</f>
        <v>1</v>
      </c>
      <c r="AA9" s="53">
        <f>IFERROR(HLOOKUP($D9&amp;AA$4,'BUG '!$D$95:$AY$110,$A9,FALSE),"")</f>
        <v>0</v>
      </c>
      <c r="AB9" s="53">
        <f>IFERROR(HLOOKUP($D9&amp;AB$4,'BUG '!$D$95:$AY$110,$A9,FALSE),"")</f>
        <v>1</v>
      </c>
      <c r="AC9" s="53">
        <f>IFERROR(HLOOKUP($D9,'BSX-II-LD-TS-CLS-AMBER'!$W$86:$AL$101,$A9,FALSE),"")</f>
        <v>118.35995075589389</v>
      </c>
    </row>
    <row r="10" spans="1:29" ht="15.75" thickBot="1" x14ac:dyDescent="0.3">
      <c r="A10" s="45">
        <v>2</v>
      </c>
      <c r="B10" s="86"/>
      <c r="C10" s="89"/>
      <c r="D10" s="54" t="s">
        <v>143</v>
      </c>
      <c r="E10" s="53">
        <f>IFERROR(HLOOKUP($D10,'BSX-II-LD-TS-CLS-AMBER'!$D$14:$S$29,$A10,FALSE),"")</f>
        <v>3989.2828928334493</v>
      </c>
      <c r="F10" s="53">
        <f>IFERROR(HLOOKUP($D10&amp;F$4,'BUG '!$D$23:$AY$38,$A10,FALSE),"")</f>
        <v>1</v>
      </c>
      <c r="G10" s="53">
        <f>IFERROR(HLOOKUP($D10&amp;G$4,'BUG '!$D$23:$AY$38,$A10,FALSE),"")</f>
        <v>0</v>
      </c>
      <c r="H10" s="53">
        <f>IFERROR(HLOOKUP($D10&amp;H$4,'BUG '!$D$23:$AY$38,$A10,FALSE),"")</f>
        <v>1</v>
      </c>
      <c r="I10" s="53">
        <f>IFERROR(HLOOKUP($D10,'BSX-II-LD-TS-CLS-AMBER'!$W$14:$AL$29,$A10,FALSE),"")</f>
        <v>121.38443012733357</v>
      </c>
      <c r="J10" s="53">
        <f>IFERROR(HLOOKUP($D10,'BSX-II-LD-TS-CLS-AMBER'!$D$32:$S$47,$A10,FALSE),"")</f>
        <v>4336.1770574276616</v>
      </c>
      <c r="K10" s="53">
        <f>IFERROR(HLOOKUP($D10&amp;K$4,'BUG '!$D$41:$AY$56,$A10,FALSE),"")</f>
        <v>1</v>
      </c>
      <c r="L10" s="53">
        <f>IFERROR(HLOOKUP($D10&amp;L$4,'BUG '!$D$41:$AY$56,$A10,FALSE),"")</f>
        <v>0</v>
      </c>
      <c r="M10" s="53">
        <f>IFERROR(HLOOKUP($D10&amp;M$4,'BUG '!$D$41:$AY$56,$A10,FALSE),"")</f>
        <v>1</v>
      </c>
      <c r="N10" s="53">
        <f>IFERROR(HLOOKUP($D10,'BSX-II-LD-TS-CLS-AMBER'!$W$32:$AL$47,$A10,FALSE),"")</f>
        <v>131.939597964493</v>
      </c>
      <c r="O10" s="53">
        <f>IFERROR(HLOOKUP($D10,'BSX-II-LD-TS-CLS-AMBER'!$D$50:$S$65,$A10,FALSE),"")</f>
        <v>4336.1770574276625</v>
      </c>
      <c r="P10" s="53">
        <f>IFERROR(HLOOKUP($D10&amp;P$4,'BUG '!$D$59:$AY$74,$A10,FALSE),"")</f>
        <v>1</v>
      </c>
      <c r="Q10" s="53">
        <f>IFERROR(HLOOKUP($D10&amp;Q$4,'BUG '!$D$59:$AY$74,$A10,FALSE),"")</f>
        <v>0</v>
      </c>
      <c r="R10" s="53">
        <f>IFERROR(HLOOKUP($D10&amp;R$4,'BUG '!$D$59:$AY$74,$A10,FALSE),"")</f>
        <v>1</v>
      </c>
      <c r="S10" s="53">
        <f>IFERROR(HLOOKUP($D10,'BSX-II-LD-TS-CLS-AMBER'!$W$50:$AL$65,$A10,FALSE),"")</f>
        <v>131.93959796449303</v>
      </c>
      <c r="T10" s="53">
        <f>IFERROR(HLOOKUP($D10,'BSX-II-LD-TS-CLS-AMBER'!$D$68:$S$83,$A10,FALSE),"")</f>
        <v>4298.8883837400344</v>
      </c>
      <c r="U10" s="53">
        <f>IFERROR(HLOOKUP($D10&amp;U$4,'BUG '!$D$77:$AY$92,$A10,FALSE),"")</f>
        <v>1</v>
      </c>
      <c r="V10" s="53">
        <f>IFERROR(HLOOKUP($D10&amp;V$4,'BUG '!$D$77:$AY$92,$A10,FALSE),"")</f>
        <v>0</v>
      </c>
      <c r="W10" s="53">
        <f>IFERROR(HLOOKUP($D10&amp;W$4,'BUG '!$D$77:$AY$92,$A10,FALSE),"")</f>
        <v>1</v>
      </c>
      <c r="X10" s="53">
        <f>IFERROR(HLOOKUP($D10,'BSX-II-LD-TS-CLS-AMBER'!$W$68:$AL$83,$A10,FALSE),"")</f>
        <v>130.80499193945829</v>
      </c>
      <c r="Y10" s="53">
        <f>IFERROR(HLOOKUP($D10,'BSX-II-LD-TS-CLS-AMBER'!$D$86:$S$101,$A10,FALSE),"")</f>
        <v>4525.1456673210305</v>
      </c>
      <c r="Z10" s="53">
        <f>IFERROR(HLOOKUP($D10&amp;Z$4,'BUG '!$D$95:$AY$110,$A10,FALSE),"")</f>
        <v>1</v>
      </c>
      <c r="AA10" s="53">
        <f>IFERROR(HLOOKUP($D10&amp;AA$4,'BUG '!$D$95:$AY$110,$A10,FALSE),"")</f>
        <v>0</v>
      </c>
      <c r="AB10" s="53">
        <f>IFERROR(HLOOKUP($D10&amp;AB$4,'BUG '!$D$95:$AY$110,$A10,FALSE),"")</f>
        <v>1</v>
      </c>
      <c r="AC10" s="53">
        <f>IFERROR(HLOOKUP($D10,'BSX-II-LD-TS-CLS-AMBER'!$W$86:$AL$101,$A10,FALSE),"")</f>
        <v>137.68946520631425</v>
      </c>
    </row>
    <row r="11" spans="1:29" ht="15.75" thickBot="1" x14ac:dyDescent="0.3">
      <c r="A11" s="45">
        <v>2</v>
      </c>
      <c r="B11" s="86"/>
      <c r="C11" s="89"/>
      <c r="D11" s="54" t="s">
        <v>62</v>
      </c>
      <c r="E11" s="53">
        <f>IFERROR(HLOOKUP($D11,'BSX-II-LD-TS-CLS-AMBER'!$D$14:$S$29,$A11,FALSE),"")</f>
        <v>3383.175401908853</v>
      </c>
      <c r="F11" s="53">
        <f>IFERROR(HLOOKUP($D11&amp;F$4,'BUG '!$D$23:$AY$38,$A11,FALSE),"")</f>
        <v>1</v>
      </c>
      <c r="G11" s="53">
        <f>IFERROR(HLOOKUP($D11&amp;G$4,'BUG '!$D$23:$AY$38,$A11,FALSE),"")</f>
        <v>0</v>
      </c>
      <c r="H11" s="53">
        <f>IFERROR(HLOOKUP($D11&amp;H$4,'BUG '!$D$23:$AY$38,$A11,FALSE),"")</f>
        <v>1</v>
      </c>
      <c r="I11" s="53">
        <f>IFERROR(HLOOKUP($D11,'BSX-II-LD-TS-CLS-AMBER'!$W$14:$AL$29,$A11,FALSE),"")</f>
        <v>102.94201469623978</v>
      </c>
      <c r="J11" s="53">
        <f>IFERROR(HLOOKUP($D11,'BSX-II-LD-TS-CLS-AMBER'!$D$32:$S$47,$A11,FALSE),"")</f>
        <v>3677.3645672922312</v>
      </c>
      <c r="K11" s="53">
        <f>IFERROR(HLOOKUP($D11&amp;K$4,'BUG '!$D$41:$AY$56,$A11,FALSE),"")</f>
        <v>1</v>
      </c>
      <c r="L11" s="53">
        <f>IFERROR(HLOOKUP($D11&amp;L$4,'BUG '!$D$41:$AY$56,$A11,FALSE),"")</f>
        <v>0</v>
      </c>
      <c r="M11" s="53">
        <f>IFERROR(HLOOKUP($D11&amp;M$4,'BUG '!$D$41:$AY$56,$A11,FALSE),"")</f>
        <v>1</v>
      </c>
      <c r="N11" s="53">
        <f>IFERROR(HLOOKUP($D11,'BSX-II-LD-TS-CLS-AMBER'!$W$32:$AL$47,$A11,FALSE),"")</f>
        <v>111.89349423504322</v>
      </c>
      <c r="O11" s="53">
        <f>IFERROR(HLOOKUP($D11,'BSX-II-LD-TS-CLS-AMBER'!$D$50:$S$65,$A11,FALSE),"")</f>
        <v>3677.3645672922312</v>
      </c>
      <c r="P11" s="53">
        <f>IFERROR(HLOOKUP($D11&amp;P$4,'BUG '!$D$59:$AY$74,$A11,FALSE),"")</f>
        <v>1</v>
      </c>
      <c r="Q11" s="53">
        <f>IFERROR(HLOOKUP($D11&amp;Q$4,'BUG '!$D$59:$AY$74,$A11,FALSE),"")</f>
        <v>0</v>
      </c>
      <c r="R11" s="53">
        <f>IFERROR(HLOOKUP($D11&amp;R$4,'BUG '!$D$59:$AY$74,$A11,FALSE),"")</f>
        <v>1</v>
      </c>
      <c r="S11" s="53">
        <f>IFERROR(HLOOKUP($D11,'BSX-II-LD-TS-CLS-AMBER'!$W$50:$AL$65,$A11,FALSE),"")</f>
        <v>111.89349423504322</v>
      </c>
      <c r="T11" s="53">
        <f>IFERROR(HLOOKUP($D11,'BSX-II-LD-TS-CLS-AMBER'!$D$68:$S$83,$A11,FALSE),"")</f>
        <v>3657.8059508758406</v>
      </c>
      <c r="U11" s="53">
        <f>IFERROR(HLOOKUP($D11&amp;U$4,'BUG '!$D$77:$AY$92,$A11,FALSE),"")</f>
        <v>1</v>
      </c>
      <c r="V11" s="53">
        <f>IFERROR(HLOOKUP($D11&amp;V$4,'BUG '!$D$77:$AY$92,$A11,FALSE),"")</f>
        <v>0</v>
      </c>
      <c r="W11" s="53">
        <f>IFERROR(HLOOKUP($D11&amp;W$4,'BUG '!$D$77:$AY$92,$A11,FALSE),"")</f>
        <v>1</v>
      </c>
      <c r="X11" s="53">
        <f>IFERROR(HLOOKUP($D11,'BSX-II-LD-TS-CLS-AMBER'!$W$68:$AL$83,$A11,FALSE),"")</f>
        <v>111.29837186053135</v>
      </c>
      <c r="Y11" s="53">
        <f>IFERROR(HLOOKUP($D11,'BSX-II-LD-TS-CLS-AMBER'!$D$86:$S$101,$A11,FALSE),"")</f>
        <v>3837.6224306472341</v>
      </c>
      <c r="Z11" s="53">
        <f>IFERROR(HLOOKUP($D11&amp;Z$4,'BUG '!$D$95:$AY$110,$A11,FALSE),"")</f>
        <v>1</v>
      </c>
      <c r="AA11" s="53">
        <f>IFERROR(HLOOKUP($D11&amp;AA$4,'BUG '!$D$95:$AY$110,$A11,FALSE),"")</f>
        <v>0</v>
      </c>
      <c r="AB11" s="53">
        <f>IFERROR(HLOOKUP($D11&amp;AB$4,'BUG '!$D$95:$AY$110,$A11,FALSE),"")</f>
        <v>1</v>
      </c>
      <c r="AC11" s="53">
        <f>IFERROR(HLOOKUP($D11,'BSX-II-LD-TS-CLS-AMBER'!$W$86:$AL$101,$A11,FALSE),"")</f>
        <v>116.76976145883854</v>
      </c>
    </row>
    <row r="12" spans="1:29" ht="15.75" thickBot="1" x14ac:dyDescent="0.3">
      <c r="A12" s="45">
        <v>2</v>
      </c>
      <c r="B12" s="86"/>
      <c r="C12" s="89"/>
      <c r="D12" s="54" t="s">
        <v>12</v>
      </c>
      <c r="E12" s="53">
        <f>IFERROR(HLOOKUP($D12,'BSX-II-LD-TS-CLS-AMBER'!$D$14:$S$29,$A12,FALSE),"")</f>
        <v>4166.3066977848057</v>
      </c>
      <c r="F12" s="53">
        <f>IFERROR(HLOOKUP($D12&amp;F$4,'BUG '!$D$23:$AY$38,$A12,FALSE),"")</f>
        <v>1</v>
      </c>
      <c r="G12" s="53">
        <f>IFERROR(HLOOKUP($D12&amp;G$4,'BUG '!$D$23:$AY$38,$A12,FALSE),"")</f>
        <v>0</v>
      </c>
      <c r="H12" s="53">
        <f>IFERROR(HLOOKUP($D12&amp;H$4,'BUG '!$D$23:$AY$38,$A12,FALSE),"")</f>
        <v>1</v>
      </c>
      <c r="I12" s="53">
        <f>IFERROR(HLOOKUP($D12,'BSX-II-LD-TS-CLS-AMBER'!$W$14:$AL$29,$A12,FALSE),"")</f>
        <v>126.77084524509689</v>
      </c>
      <c r="J12" s="53">
        <f>IFERROR(HLOOKUP($D12,'BSX-II-LD-TS-CLS-AMBER'!$D$32:$S$47,$A12,FALSE),"")</f>
        <v>4528.5942367226153</v>
      </c>
      <c r="K12" s="53">
        <f>IFERROR(HLOOKUP($D12&amp;K$4,'BUG '!$D$41:$AY$56,$A12,FALSE),"")</f>
        <v>1</v>
      </c>
      <c r="L12" s="53">
        <f>IFERROR(HLOOKUP($D12&amp;L$4,'BUG '!$D$41:$AY$56,$A12,FALSE),"")</f>
        <v>0</v>
      </c>
      <c r="M12" s="53">
        <f>IFERROR(HLOOKUP($D12&amp;M$4,'BUG '!$D$41:$AY$56,$A12,FALSE),"")</f>
        <v>1</v>
      </c>
      <c r="N12" s="53">
        <f>IFERROR(HLOOKUP($D12,'BSX-II-LD-TS-CLS-AMBER'!$W$32:$AL$47,$A12,FALSE),"")</f>
        <v>137.79439700554011</v>
      </c>
      <c r="O12" s="53">
        <f>IFERROR(HLOOKUP($D12,'BSX-II-LD-TS-CLS-AMBER'!$D$50:$S$65,$A12,FALSE),"")</f>
        <v>4528.5942367226153</v>
      </c>
      <c r="P12" s="53">
        <f>IFERROR(HLOOKUP($D12&amp;P$4,'BUG '!$D$59:$AY$74,$A12,FALSE),"")</f>
        <v>1</v>
      </c>
      <c r="Q12" s="53">
        <f>IFERROR(HLOOKUP($D12&amp;Q$4,'BUG '!$D$59:$AY$74,$A12,FALSE),"")</f>
        <v>0</v>
      </c>
      <c r="R12" s="53">
        <f>IFERROR(HLOOKUP($D12&amp;R$4,'BUG '!$D$59:$AY$74,$A12,FALSE),"")</f>
        <v>1</v>
      </c>
      <c r="S12" s="53">
        <f>IFERROR(HLOOKUP($D12,'BSX-II-LD-TS-CLS-AMBER'!$W$50:$AL$65,$A12,FALSE),"")</f>
        <v>137.79439700554011</v>
      </c>
      <c r="T12" s="53">
        <f>IFERROR(HLOOKUP($D12,'BSX-II-LD-TS-CLS-AMBER'!$D$68:$S$83,$A12,FALSE),"")</f>
        <v>4504.5082273099688</v>
      </c>
      <c r="U12" s="53">
        <f>IFERROR(HLOOKUP($D12&amp;U$4,'BUG '!$D$77:$AY$92,$A12,FALSE),"")</f>
        <v>1</v>
      </c>
      <c r="V12" s="53">
        <f>IFERROR(HLOOKUP($D12&amp;V$4,'BUG '!$D$77:$AY$92,$A12,FALSE),"")</f>
        <v>0</v>
      </c>
      <c r="W12" s="53">
        <f>IFERROR(HLOOKUP($D12&amp;W$4,'BUG '!$D$77:$AY$92,$A12,FALSE),"")</f>
        <v>1</v>
      </c>
      <c r="X12" s="53">
        <f>IFERROR(HLOOKUP($D12,'BSX-II-LD-TS-CLS-AMBER'!$W$68:$AL$83,$A12,FALSE),"")</f>
        <v>137.06151678492503</v>
      </c>
      <c r="Y12" s="53">
        <f>IFERROR(HLOOKUP($D12,'BSX-II-LD-TS-CLS-AMBER'!$D$86:$S$101,$A12,FALSE),"")</f>
        <v>4725.9482991492659</v>
      </c>
      <c r="Z12" s="53">
        <f>IFERROR(HLOOKUP($D12&amp;Z$4,'BUG '!$D$95:$AY$110,$A12,FALSE),"")</f>
        <v>1</v>
      </c>
      <c r="AA12" s="53">
        <f>IFERROR(HLOOKUP($D12&amp;AA$4,'BUG '!$D$95:$AY$110,$A12,FALSE),"")</f>
        <v>0</v>
      </c>
      <c r="AB12" s="53">
        <f>IFERROR(HLOOKUP($D12&amp;AB$4,'BUG '!$D$95:$AY$110,$A12,FALSE),"")</f>
        <v>1</v>
      </c>
      <c r="AC12" s="53">
        <f>IFERROR(HLOOKUP($D12,'BSX-II-LD-TS-CLS-AMBER'!$W$86:$AL$101,$A12,FALSE),"")</f>
        <v>143.79941370766682</v>
      </c>
    </row>
    <row r="13" spans="1:29" ht="15.75" thickBot="1" x14ac:dyDescent="0.3">
      <c r="A13" s="45">
        <v>2</v>
      </c>
      <c r="B13" s="86"/>
      <c r="C13" s="89"/>
      <c r="D13" s="54" t="s">
        <v>144</v>
      </c>
      <c r="E13" s="53">
        <f>IFERROR(HLOOKUP($D13,'BSX-II-LD-TS-CLS-AMBER'!$D$14:$S$29,$A13,FALSE),"")</f>
        <v>4058.3390347312125</v>
      </c>
      <c r="F13" s="53">
        <f>IFERROR(HLOOKUP($D13&amp;F$4,'BUG '!$D$23:$AY$38,$A13,FALSE),"")</f>
        <v>1</v>
      </c>
      <c r="G13" s="53">
        <f>IFERROR(HLOOKUP($D13&amp;G$4,'BUG '!$D$23:$AY$38,$A13,FALSE),"")</f>
        <v>0</v>
      </c>
      <c r="H13" s="53">
        <f>IFERROR(HLOOKUP($D13&amp;H$4,'BUG '!$D$23:$AY$38,$A13,FALSE),"")</f>
        <v>1</v>
      </c>
      <c r="I13" s="53">
        <f>IFERROR(HLOOKUP($D13,'BSX-II-LD-TS-CLS-AMBER'!$W$14:$AL$29,$A13,FALSE),"")</f>
        <v>123.48564497126223</v>
      </c>
      <c r="J13" s="53">
        <f>IFERROR(HLOOKUP($D13,'BSX-II-LD-TS-CLS-AMBER'!$D$32:$S$47,$A13,FALSE),"")</f>
        <v>4411.2380812295787</v>
      </c>
      <c r="K13" s="53">
        <f>IFERROR(HLOOKUP($D13&amp;K$4,'BUG '!$D$41:$AY$56,$A13,FALSE),"")</f>
        <v>1</v>
      </c>
      <c r="L13" s="53">
        <f>IFERROR(HLOOKUP($D13&amp;L$4,'BUG '!$D$41:$AY$56,$A13,FALSE),"")</f>
        <v>0</v>
      </c>
      <c r="M13" s="53">
        <f>IFERROR(HLOOKUP($D13&amp;M$4,'BUG '!$D$41:$AY$56,$A13,FALSE),"")</f>
        <v>1</v>
      </c>
      <c r="N13" s="53">
        <f>IFERROR(HLOOKUP($D13,'BSX-II-LD-TS-CLS-AMBER'!$W$32:$AL$47,$A13,FALSE),"")</f>
        <v>134.22352714267635</v>
      </c>
      <c r="O13" s="53">
        <f>IFERROR(HLOOKUP($D13,'BSX-II-LD-TS-CLS-AMBER'!$D$50:$S$65,$A13,FALSE),"")</f>
        <v>4411.2380812295787</v>
      </c>
      <c r="P13" s="53">
        <f>IFERROR(HLOOKUP($D13&amp;P$4,'BUG '!$D$59:$AY$74,$A13,FALSE),"")</f>
        <v>1</v>
      </c>
      <c r="Q13" s="53">
        <f>IFERROR(HLOOKUP($D13&amp;Q$4,'BUG '!$D$59:$AY$74,$A13,FALSE),"")</f>
        <v>0</v>
      </c>
      <c r="R13" s="53">
        <f>IFERROR(HLOOKUP($D13&amp;R$4,'BUG '!$D$59:$AY$74,$A13,FALSE),"")</f>
        <v>1</v>
      </c>
      <c r="S13" s="53">
        <f>IFERROR(HLOOKUP($D13,'BSX-II-LD-TS-CLS-AMBER'!$W$50:$AL$65,$A13,FALSE),"")</f>
        <v>134.22352714267635</v>
      </c>
      <c r="T13" s="53">
        <f>IFERROR(HLOOKUP($D13,'BSX-II-LD-TS-CLS-AMBER'!$D$68:$S$83,$A13,FALSE),"")</f>
        <v>4373.3039251305672</v>
      </c>
      <c r="U13" s="53">
        <f>IFERROR(HLOOKUP($D13&amp;U$4,'BUG '!$D$77:$AY$92,$A13,FALSE),"")</f>
        <v>1</v>
      </c>
      <c r="V13" s="53">
        <f>IFERROR(HLOOKUP($D13&amp;V$4,'BUG '!$D$77:$AY$92,$A13,FALSE),"")</f>
        <v>0</v>
      </c>
      <c r="W13" s="53">
        <f>IFERROR(HLOOKUP($D13&amp;W$4,'BUG '!$D$77:$AY$92,$A13,FALSE),"")</f>
        <v>1</v>
      </c>
      <c r="X13" s="53">
        <f>IFERROR(HLOOKUP($D13,'BSX-II-LD-TS-CLS-AMBER'!$W$68:$AL$83,$A13,FALSE),"")</f>
        <v>133.06928061663734</v>
      </c>
      <c r="Y13" s="53">
        <f>IFERROR(HLOOKUP($D13,'BSX-II-LD-TS-CLS-AMBER'!$D$86:$S$101,$A13,FALSE),"")</f>
        <v>4603.4778161570875</v>
      </c>
      <c r="Z13" s="53">
        <f>IFERROR(HLOOKUP($D13&amp;Z$4,'BUG '!$D$95:$AY$110,$A13,FALSE),"")</f>
        <v>1</v>
      </c>
      <c r="AA13" s="53">
        <f>IFERROR(HLOOKUP($D13&amp;AA$4,'BUG '!$D$95:$AY$110,$A13,FALSE),"")</f>
        <v>0</v>
      </c>
      <c r="AB13" s="53">
        <f>IFERROR(HLOOKUP($D13&amp;AB$4,'BUG '!$D$95:$AY$110,$A13,FALSE),"")</f>
        <v>2</v>
      </c>
      <c r="AC13" s="53">
        <f>IFERROR(HLOOKUP($D13,'BSX-II-LD-TS-CLS-AMBER'!$W$86:$AL$101,$A13,FALSE),"")</f>
        <v>140.07292697188507</v>
      </c>
    </row>
    <row r="14" spans="1:29" ht="15.75" thickBot="1" x14ac:dyDescent="0.3">
      <c r="A14" s="45">
        <v>2</v>
      </c>
      <c r="B14" s="86"/>
      <c r="C14" s="89"/>
      <c r="D14" s="54" t="s">
        <v>13</v>
      </c>
      <c r="E14" s="53">
        <f>IFERROR(HLOOKUP($D14,'BSX-II-LD-TS-CLS-AMBER'!$D$14:$S$29,$A14,FALSE),"")</f>
        <v>4008.6395753764868</v>
      </c>
      <c r="F14" s="53">
        <f>IFERROR(HLOOKUP($D14&amp;F$4,'BUG '!$D$23:$AY$38,$A14,FALSE),"")</f>
        <v>1</v>
      </c>
      <c r="G14" s="53">
        <f>IFERROR(HLOOKUP($D14&amp;G$4,'BUG '!$D$23:$AY$38,$A14,FALSE),"")</f>
        <v>0</v>
      </c>
      <c r="H14" s="53">
        <f>IFERROR(HLOOKUP($D14&amp;H$4,'BUG '!$D$23:$AY$38,$A14,FALSE),"")</f>
        <v>1</v>
      </c>
      <c r="I14" s="53">
        <f>IFERROR(HLOOKUP($D14,'BSX-II-LD-TS-CLS-AMBER'!$W$14:$AL$29,$A14,FALSE),"")</f>
        <v>121.97340813234376</v>
      </c>
      <c r="J14" s="53">
        <f>IFERROR(HLOOKUP($D14,'BSX-II-LD-TS-CLS-AMBER'!$D$32:$S$47,$A14,FALSE),"")</f>
        <v>4357.2169297570508</v>
      </c>
      <c r="K14" s="53">
        <f>IFERROR(HLOOKUP($D14&amp;K$4,'BUG '!$D$41:$AY$56,$A14,FALSE),"")</f>
        <v>1</v>
      </c>
      <c r="L14" s="53">
        <f>IFERROR(HLOOKUP($D14&amp;L$4,'BUG '!$D$41:$AY$56,$A14,FALSE),"")</f>
        <v>0</v>
      </c>
      <c r="M14" s="53">
        <f>IFERROR(HLOOKUP($D14&amp;M$4,'BUG '!$D$41:$AY$56,$A14,FALSE),"")</f>
        <v>1</v>
      </c>
      <c r="N14" s="53">
        <f>IFERROR(HLOOKUP($D14,'BSX-II-LD-TS-CLS-AMBER'!$W$32:$AL$47,$A14,FALSE),"")</f>
        <v>132.57979144819976</v>
      </c>
      <c r="O14" s="53">
        <f>IFERROR(HLOOKUP($D14,'BSX-II-LD-TS-CLS-AMBER'!$D$50:$S$65,$A14,FALSE),"")</f>
        <v>4357.2169297570508</v>
      </c>
      <c r="P14" s="53">
        <f>IFERROR(HLOOKUP($D14&amp;P$4,'BUG '!$D$59:$AY$74,$A14,FALSE),"")</f>
        <v>1</v>
      </c>
      <c r="Q14" s="53">
        <f>IFERROR(HLOOKUP($D14&amp;Q$4,'BUG '!$D$59:$AY$74,$A14,FALSE),"")</f>
        <v>0</v>
      </c>
      <c r="R14" s="53">
        <f>IFERROR(HLOOKUP($D14&amp;R$4,'BUG '!$D$59:$AY$74,$A14,FALSE),"")</f>
        <v>1</v>
      </c>
      <c r="S14" s="53">
        <f>IFERROR(HLOOKUP($D14,'BSX-II-LD-TS-CLS-AMBER'!$W$50:$AL$65,$A14,FALSE),"")</f>
        <v>132.57979144819976</v>
      </c>
      <c r="T14" s="53">
        <f>IFERROR(HLOOKUP($D14,'BSX-II-LD-TS-CLS-AMBER'!$D$68:$S$83,$A14,FALSE),"")</f>
        <v>4334.042416321503</v>
      </c>
      <c r="U14" s="53">
        <f>IFERROR(HLOOKUP($D14&amp;U$4,'BUG '!$D$77:$AY$92,$A14,FALSE),"")</f>
        <v>1</v>
      </c>
      <c r="V14" s="53">
        <f>IFERROR(HLOOKUP($D14&amp;V$4,'BUG '!$D$77:$AY$92,$A14,FALSE),"")</f>
        <v>0</v>
      </c>
      <c r="W14" s="53">
        <f>IFERROR(HLOOKUP($D14&amp;W$4,'BUG '!$D$77:$AY$92,$A14,FALSE),"")</f>
        <v>1</v>
      </c>
      <c r="X14" s="53">
        <f>IFERROR(HLOOKUP($D14,'BSX-II-LD-TS-CLS-AMBER'!$W$68:$AL$83,$A14,FALSE),"")</f>
        <v>131.87464589136152</v>
      </c>
      <c r="Y14" s="53">
        <f>IFERROR(HLOOKUP($D14,'BSX-II-LD-TS-CLS-AMBER'!$D$86:$S$101,$A14,FALSE),"")</f>
        <v>4547.1024476488146</v>
      </c>
      <c r="Z14" s="53">
        <f>IFERROR(HLOOKUP($D14&amp;Z$4,'BUG '!$D$95:$AY$110,$A14,FALSE),"")</f>
        <v>1</v>
      </c>
      <c r="AA14" s="53">
        <f>IFERROR(HLOOKUP($D14&amp;AA$4,'BUG '!$D$95:$AY$110,$A14,FALSE),"")</f>
        <v>0</v>
      </c>
      <c r="AB14" s="53">
        <f>IFERROR(HLOOKUP($D14&amp;AB$4,'BUG '!$D$95:$AY$110,$A14,FALSE),"")</f>
        <v>1</v>
      </c>
      <c r="AC14" s="53">
        <f>IFERROR(HLOOKUP($D14,'BSX-II-LD-TS-CLS-AMBER'!$W$86:$AL$101,$A14,FALSE),"")</f>
        <v>138.35755802878796</v>
      </c>
    </row>
    <row r="15" spans="1:29" ht="15.75" thickBot="1" x14ac:dyDescent="0.3">
      <c r="A15" s="45">
        <v>2</v>
      </c>
      <c r="B15" s="86"/>
      <c r="C15" s="89"/>
      <c r="D15" s="54" t="s">
        <v>145</v>
      </c>
      <c r="E15" s="53">
        <f>IFERROR(HLOOKUP($D15,'BSX-II-LD-TS-CLS-AMBER'!$D$14:$S$29,$A15,FALSE),"")</f>
        <v>4034.3565521784071</v>
      </c>
      <c r="F15" s="53">
        <f>IFERROR(HLOOKUP($D15&amp;F$4,'BUG '!$D$23:$AY$38,$A15,FALSE),"")</f>
        <v>1</v>
      </c>
      <c r="G15" s="53">
        <f>IFERROR(HLOOKUP($D15&amp;G$4,'BUG '!$D$23:$AY$38,$A15,FALSE),"")</f>
        <v>0</v>
      </c>
      <c r="H15" s="53">
        <f>IFERROR(HLOOKUP($D15&amp;H$4,'BUG '!$D$23:$AY$38,$A15,FALSE),"")</f>
        <v>1</v>
      </c>
      <c r="I15" s="53">
        <f>IFERROR(HLOOKUP($D15,'BSX-II-LD-TS-CLS-AMBER'!$W$14:$AL$29,$A15,FALSE),"")</f>
        <v>122.75591482779693</v>
      </c>
      <c r="J15" s="53">
        <f>IFERROR(HLOOKUP($D15,'BSX-II-LD-TS-CLS-AMBER'!$D$32:$S$47,$A15,FALSE),"")</f>
        <v>4385.1701654113122</v>
      </c>
      <c r="K15" s="53">
        <f>IFERROR(HLOOKUP($D15&amp;K$4,'BUG '!$D$41:$AY$56,$A15,FALSE),"")</f>
        <v>1</v>
      </c>
      <c r="L15" s="53">
        <f>IFERROR(HLOOKUP($D15&amp;L$4,'BUG '!$D$41:$AY$56,$A15,FALSE),"")</f>
        <v>0</v>
      </c>
      <c r="M15" s="53">
        <f>IFERROR(HLOOKUP($D15&amp;M$4,'BUG '!$D$41:$AY$56,$A15,FALSE),"")</f>
        <v>1</v>
      </c>
      <c r="N15" s="53">
        <f>IFERROR(HLOOKUP($D15,'BSX-II-LD-TS-CLS-AMBER'!$W$32:$AL$47,$A15,FALSE),"")</f>
        <v>133.4303422041271</v>
      </c>
      <c r="O15" s="53">
        <f>IFERROR(HLOOKUP($D15,'BSX-II-LD-TS-CLS-AMBER'!$D$50:$S$65,$A15,FALSE),"")</f>
        <v>4385.1701654113122</v>
      </c>
      <c r="P15" s="53">
        <f>IFERROR(HLOOKUP($D15&amp;P$4,'BUG '!$D$59:$AY$74,$A15,FALSE),"")</f>
        <v>1</v>
      </c>
      <c r="Q15" s="53">
        <f>IFERROR(HLOOKUP($D15&amp;Q$4,'BUG '!$D$59:$AY$74,$A15,FALSE),"")</f>
        <v>0</v>
      </c>
      <c r="R15" s="53">
        <f>IFERROR(HLOOKUP($D15&amp;R$4,'BUG '!$D$59:$AY$74,$A15,FALSE),"")</f>
        <v>1</v>
      </c>
      <c r="S15" s="53">
        <f>IFERROR(HLOOKUP($D15,'BSX-II-LD-TS-CLS-AMBER'!$W$50:$AL$65,$A15,FALSE),"")</f>
        <v>133.4303422041271</v>
      </c>
      <c r="T15" s="53">
        <f>IFERROR(HLOOKUP($D15,'BSX-II-LD-TS-CLS-AMBER'!$D$68:$S$83,$A15,FALSE),"")</f>
        <v>4347.4601786655803</v>
      </c>
      <c r="U15" s="53">
        <f>IFERROR(HLOOKUP($D15&amp;U$4,'BUG '!$D$77:$AY$92,$A15,FALSE),"")</f>
        <v>1</v>
      </c>
      <c r="V15" s="53">
        <f>IFERROR(HLOOKUP($D15&amp;V$4,'BUG '!$D$77:$AY$92,$A15,FALSE),"")</f>
        <v>0</v>
      </c>
      <c r="W15" s="53">
        <f>IFERROR(HLOOKUP($D15&amp;W$4,'BUG '!$D$77:$AY$92,$A15,FALSE),"")</f>
        <v>1</v>
      </c>
      <c r="X15" s="53">
        <f>IFERROR(HLOOKUP($D15,'BSX-II-LD-TS-CLS-AMBER'!$W$68:$AL$83,$A15,FALSE),"")</f>
        <v>132.28291662058098</v>
      </c>
      <c r="Y15" s="53">
        <f>IFERROR(HLOOKUP($D15,'BSX-II-LD-TS-CLS-AMBER'!$D$86:$S$101,$A15,FALSE),"")</f>
        <v>4576.2738725083727</v>
      </c>
      <c r="Z15" s="53">
        <f>IFERROR(HLOOKUP($D15&amp;Z$4,'BUG '!$D$95:$AY$110,$A15,FALSE),"")</f>
        <v>2</v>
      </c>
      <c r="AA15" s="53">
        <f>IFERROR(HLOOKUP($D15&amp;AA$4,'BUG '!$D$95:$AY$110,$A15,FALSE),"")</f>
        <v>0</v>
      </c>
      <c r="AB15" s="53">
        <f>IFERROR(HLOOKUP($D15&amp;AB$4,'BUG '!$D$95:$AY$110,$A15,FALSE),"")</f>
        <v>1</v>
      </c>
      <c r="AC15" s="53">
        <f>IFERROR(HLOOKUP($D15,'BSX-II-LD-TS-CLS-AMBER'!$W$86:$AL$101,$A15,FALSE),"")</f>
        <v>139.24517539704755</v>
      </c>
    </row>
    <row r="16" spans="1:29" ht="15.75" thickBot="1" x14ac:dyDescent="0.3">
      <c r="A16" s="45">
        <v>2</v>
      </c>
      <c r="B16" s="86"/>
      <c r="C16" s="89"/>
      <c r="D16" s="54" t="s">
        <v>14</v>
      </c>
      <c r="E16" s="53">
        <f>IFERROR(HLOOKUP($D16,'BSX-II-LD-TS-CLS-AMBER'!$D$14:$S$29,$A16,FALSE),"")</f>
        <v>3616.6995231828423</v>
      </c>
      <c r="F16" s="53">
        <f>IFERROR(HLOOKUP($D16&amp;F$4,'BUG '!$D$23:$AY$38,$A16,FALSE),"")</f>
        <v>1</v>
      </c>
      <c r="G16" s="53">
        <f>IFERROR(HLOOKUP($D16&amp;G$4,'BUG '!$D$23:$AY$38,$A16,FALSE),"")</f>
        <v>0</v>
      </c>
      <c r="H16" s="53">
        <f>IFERROR(HLOOKUP($D16&amp;H$4,'BUG '!$D$23:$AY$38,$A16,FALSE),"")</f>
        <v>1</v>
      </c>
      <c r="I16" s="53">
        <f>IFERROR(HLOOKUP($D16,'BSX-II-LD-TS-CLS-AMBER'!$W$14:$AL$29,$A16,FALSE),"")</f>
        <v>110.04760062316215</v>
      </c>
      <c r="J16" s="53">
        <f>IFERROR(HLOOKUP($D16,'BSX-II-LD-TS-CLS-AMBER'!$D$32:$S$47,$A16,FALSE),"")</f>
        <v>3931.1951338943945</v>
      </c>
      <c r="K16" s="53">
        <f>IFERROR(HLOOKUP($D16&amp;K$4,'BUG '!$D$41:$AY$56,$A16,FALSE),"")</f>
        <v>2</v>
      </c>
      <c r="L16" s="53">
        <f>IFERROR(HLOOKUP($D16&amp;L$4,'BUG '!$D$41:$AY$56,$A16,FALSE),"")</f>
        <v>0</v>
      </c>
      <c r="M16" s="53">
        <f>IFERROR(HLOOKUP($D16&amp;M$4,'BUG '!$D$41:$AY$56,$A16,FALSE),"")</f>
        <v>2</v>
      </c>
      <c r="N16" s="53">
        <f>IFERROR(HLOOKUP($D16,'BSX-II-LD-TS-CLS-AMBER'!$W$32:$AL$47,$A16,FALSE),"")</f>
        <v>119.61695719908931</v>
      </c>
      <c r="O16" s="53">
        <f>IFERROR(HLOOKUP($D16,'BSX-II-LD-TS-CLS-AMBER'!$D$50:$S$65,$A16,FALSE),"")</f>
        <v>3931.1951338943945</v>
      </c>
      <c r="P16" s="53">
        <f>IFERROR(HLOOKUP($D16&amp;P$4,'BUG '!$D$59:$AY$74,$A16,FALSE),"")</f>
        <v>2</v>
      </c>
      <c r="Q16" s="53">
        <f>IFERROR(HLOOKUP($D16&amp;Q$4,'BUG '!$D$59:$AY$74,$A16,FALSE),"")</f>
        <v>0</v>
      </c>
      <c r="R16" s="53">
        <f>IFERROR(HLOOKUP($D16&amp;R$4,'BUG '!$D$59:$AY$74,$A16,FALSE),"")</f>
        <v>2</v>
      </c>
      <c r="S16" s="53">
        <f>IFERROR(HLOOKUP($D16,'BSX-II-LD-TS-CLS-AMBER'!$W$50:$AL$65,$A16,FALSE),"")</f>
        <v>119.61695719908931</v>
      </c>
      <c r="T16" s="53">
        <f>IFERROR(HLOOKUP($D16,'BSX-II-LD-TS-CLS-AMBER'!$D$68:$S$83,$A16,FALSE),"")</f>
        <v>3910.2864814410323</v>
      </c>
      <c r="U16" s="53">
        <f>IFERROR(HLOOKUP($D16&amp;U$4,'BUG '!$D$77:$AY$92,$A16,FALSE),"")</f>
        <v>1</v>
      </c>
      <c r="V16" s="53">
        <f>IFERROR(HLOOKUP($D16&amp;V$4,'BUG '!$D$77:$AY$92,$A16,FALSE),"")</f>
        <v>0</v>
      </c>
      <c r="W16" s="53">
        <f>IFERROR(HLOOKUP($D16&amp;W$4,'BUG '!$D$77:$AY$92,$A16,FALSE),"")</f>
        <v>1</v>
      </c>
      <c r="X16" s="53">
        <f>IFERROR(HLOOKUP($D16,'BSX-II-LD-TS-CLS-AMBER'!$W$68:$AL$83,$A16,FALSE),"")</f>
        <v>118.98075642542615</v>
      </c>
      <c r="Y16" s="53">
        <f>IFERROR(HLOOKUP($D16,'BSX-II-LD-TS-CLS-AMBER'!$D$86:$S$101,$A16,FALSE),"")</f>
        <v>4102.514817069944</v>
      </c>
      <c r="Z16" s="53">
        <f>IFERROR(HLOOKUP($D16&amp;Z$4,'BUG '!$D$95:$AY$110,$A16,FALSE),"")</f>
        <v>2</v>
      </c>
      <c r="AA16" s="53">
        <f>IFERROR(HLOOKUP($D16&amp;AA$4,'BUG '!$D$95:$AY$110,$A16,FALSE),"")</f>
        <v>0</v>
      </c>
      <c r="AB16" s="53">
        <f>IFERROR(HLOOKUP($D16&amp;AB$4,'BUG '!$D$95:$AY$110,$A16,FALSE),"")</f>
        <v>2</v>
      </c>
      <c r="AC16" s="53">
        <f>IFERROR(HLOOKUP($D16,'BSX-II-LD-TS-CLS-AMBER'!$W$86:$AL$101,$A16,FALSE),"")</f>
        <v>124.82980940097693</v>
      </c>
    </row>
    <row r="17" spans="1:29" ht="15.75" thickBot="1" x14ac:dyDescent="0.3">
      <c r="A17" s="45">
        <v>2</v>
      </c>
      <c r="B17" s="86"/>
      <c r="C17" s="89"/>
      <c r="D17" s="54" t="s">
        <v>15</v>
      </c>
      <c r="E17" s="53">
        <f>IFERROR(HLOOKUP($D17,'BSX-II-LD-TS-CLS-AMBER'!$D$14:$S$29,$A17,FALSE),"")</f>
        <v>3263.6732908144049</v>
      </c>
      <c r="F17" s="53">
        <f>IFERROR(HLOOKUP($D17&amp;F$4,'BUG '!$D$23:$AY$38,$A17,FALSE),"")</f>
        <v>2</v>
      </c>
      <c r="G17" s="53">
        <f>IFERROR(HLOOKUP($D17&amp;G$4,'BUG '!$D$23:$AY$38,$A17,FALSE),"")</f>
        <v>0</v>
      </c>
      <c r="H17" s="53">
        <f>IFERROR(HLOOKUP($D17&amp;H$4,'BUG '!$D$23:$AY$38,$A17,FALSE),"")</f>
        <v>2</v>
      </c>
      <c r="I17" s="53">
        <f>IFERROR(HLOOKUP($D17,'BSX-II-LD-TS-CLS-AMBER'!$W$14:$AL$29,$A17,FALSE),"")</f>
        <v>99.305848486951476</v>
      </c>
      <c r="J17" s="53">
        <f>IFERROR(HLOOKUP($D17,'BSX-II-LD-TS-CLS-AMBER'!$D$32:$S$47,$A17,FALSE),"")</f>
        <v>3547.4709682765265</v>
      </c>
      <c r="K17" s="53">
        <f>IFERROR(HLOOKUP($D17&amp;K$4,'BUG '!$D$41:$AY$56,$A17,FALSE),"")</f>
        <v>2</v>
      </c>
      <c r="L17" s="53">
        <f>IFERROR(HLOOKUP($D17&amp;L$4,'BUG '!$D$41:$AY$56,$A17,FALSE),"")</f>
        <v>0</v>
      </c>
      <c r="M17" s="53">
        <f>IFERROR(HLOOKUP($D17&amp;M$4,'BUG '!$D$41:$AY$56,$A17,FALSE),"")</f>
        <v>2</v>
      </c>
      <c r="N17" s="53">
        <f>IFERROR(HLOOKUP($D17,'BSX-II-LD-TS-CLS-AMBER'!$W$32:$AL$47,$A17,FALSE),"")</f>
        <v>107.94113965972984</v>
      </c>
      <c r="O17" s="53">
        <f>IFERROR(HLOOKUP($D17,'BSX-II-LD-TS-CLS-AMBER'!$D$50:$S$65,$A17,FALSE),"")</f>
        <v>3547.4709682765265</v>
      </c>
      <c r="P17" s="53">
        <f>IFERROR(HLOOKUP($D17&amp;P$4,'BUG '!$D$59:$AY$74,$A17,FALSE),"")</f>
        <v>2</v>
      </c>
      <c r="Q17" s="53">
        <f>IFERROR(HLOOKUP($D17&amp;Q$4,'BUG '!$D$59:$AY$74,$A17,FALSE),"")</f>
        <v>0</v>
      </c>
      <c r="R17" s="53">
        <f>IFERROR(HLOOKUP($D17&amp;R$4,'BUG '!$D$59:$AY$74,$A17,FALSE),"")</f>
        <v>2</v>
      </c>
      <c r="S17" s="53">
        <f>IFERROR(HLOOKUP($D17,'BSX-II-LD-TS-CLS-AMBER'!$W$50:$AL$65,$A17,FALSE),"")</f>
        <v>107.94113965972984</v>
      </c>
      <c r="T17" s="53">
        <f>IFERROR(HLOOKUP($D17,'BSX-II-LD-TS-CLS-AMBER'!$D$68:$S$83,$A17,FALSE),"")</f>
        <v>3528.6032104985993</v>
      </c>
      <c r="U17" s="53">
        <f>IFERROR(HLOOKUP($D17&amp;U$4,'BUG '!$D$77:$AY$92,$A17,FALSE),"")</f>
        <v>2</v>
      </c>
      <c r="V17" s="53">
        <f>IFERROR(HLOOKUP($D17&amp;V$4,'BUG '!$D$77:$AY$92,$A17,FALSE),"")</f>
        <v>0</v>
      </c>
      <c r="W17" s="53">
        <f>IFERROR(HLOOKUP($D17&amp;W$4,'BUG '!$D$77:$AY$92,$A17,FALSE),"")</f>
        <v>2</v>
      </c>
      <c r="X17" s="53">
        <f>IFERROR(HLOOKUP($D17,'BSX-II-LD-TS-CLS-AMBER'!$W$68:$AL$83,$A17,FALSE),"")</f>
        <v>107.36703847734225</v>
      </c>
      <c r="Y17" s="53">
        <f>IFERROR(HLOOKUP($D17,'BSX-II-LD-TS-CLS-AMBER'!$D$86:$S$101,$A17,FALSE),"")</f>
        <v>3702.068128086687</v>
      </c>
      <c r="Z17" s="53">
        <f>IFERROR(HLOOKUP($D17&amp;Z$4,'BUG '!$D$95:$AY$110,$A17,FALSE),"")</f>
        <v>2</v>
      </c>
      <c r="AA17" s="53">
        <f>IFERROR(HLOOKUP($D17&amp;AA$4,'BUG '!$D$95:$AY$110,$A17,FALSE),"")</f>
        <v>0</v>
      </c>
      <c r="AB17" s="53">
        <f>IFERROR(HLOOKUP($D17&amp;AB$4,'BUG '!$D$95:$AY$110,$A17,FALSE),"")</f>
        <v>2</v>
      </c>
      <c r="AC17" s="53">
        <f>IFERROR(HLOOKUP($D17,'BSX-II-LD-TS-CLS-AMBER'!$W$86:$AL$101,$A17,FALSE),"")</f>
        <v>112.64516508158505</v>
      </c>
    </row>
    <row r="18" spans="1:29" ht="15.75" thickBot="1" x14ac:dyDescent="0.3">
      <c r="A18" s="45">
        <v>2</v>
      </c>
      <c r="B18" s="86"/>
      <c r="C18" s="89"/>
      <c r="D18" s="54" t="s">
        <v>18</v>
      </c>
      <c r="E18" s="53">
        <f>IFERROR(HLOOKUP($D18,'BSX-II-LD-TS-CLS-AMBER'!$D$14:$S$29,$A18,FALSE),"")</f>
        <v>4762.0342695005365</v>
      </c>
      <c r="F18" s="53">
        <f>IFERROR(HLOOKUP($D18&amp;F$4,'BUG '!$D$23:$AY$38,$A18,FALSE),"")</f>
        <v>3</v>
      </c>
      <c r="G18" s="53">
        <f>IFERROR(HLOOKUP($D18&amp;G$4,'BUG '!$D$23:$AY$38,$A18,FALSE),"")</f>
        <v>0</v>
      </c>
      <c r="H18" s="53">
        <f>IFERROR(HLOOKUP($D18&amp;H$4,'BUG '!$D$23:$AY$38,$A18,FALSE),"")</f>
        <v>2</v>
      </c>
      <c r="I18" s="53">
        <f>IFERROR(HLOOKUP($D18,'BSX-II-LD-TS-CLS-AMBER'!$W$14:$AL$29,$A18,FALSE),"")</f>
        <v>144.8974243186841</v>
      </c>
      <c r="J18" s="53">
        <f>IFERROR(HLOOKUP($D18,'BSX-II-LD-TS-CLS-AMBER'!$D$32:$S$47,$A18,FALSE),"")</f>
        <v>5176.1242059788437</v>
      </c>
      <c r="K18" s="53">
        <f>IFERROR(HLOOKUP($D18&amp;K$4,'BUG '!$D$41:$AY$56,$A18,FALSE),"")</f>
        <v>3</v>
      </c>
      <c r="L18" s="53">
        <f>IFERROR(HLOOKUP($D18&amp;L$4,'BUG '!$D$41:$AY$56,$A18,FALSE),"")</f>
        <v>0</v>
      </c>
      <c r="M18" s="53">
        <f>IFERROR(HLOOKUP($D18&amp;M$4,'BUG '!$D$41:$AY$56,$A18,FALSE),"")</f>
        <v>2</v>
      </c>
      <c r="N18" s="53">
        <f>IFERROR(HLOOKUP($D18,'BSX-II-LD-TS-CLS-AMBER'!$W$32:$AL$47,$A18,FALSE),"")</f>
        <v>157.49720034639574</v>
      </c>
      <c r="O18" s="53">
        <f>IFERROR(HLOOKUP($D18,'BSX-II-LD-TS-CLS-AMBER'!$D$50:$S$65,$A18,FALSE),"")</f>
        <v>5176.1242059788437</v>
      </c>
      <c r="P18" s="53">
        <f>IFERROR(HLOOKUP($D18&amp;P$4,'BUG '!$D$59:$AY$74,$A18,FALSE),"")</f>
        <v>3</v>
      </c>
      <c r="Q18" s="53">
        <f>IFERROR(HLOOKUP($D18&amp;Q$4,'BUG '!$D$59:$AY$74,$A18,FALSE),"")</f>
        <v>0</v>
      </c>
      <c r="R18" s="53">
        <f>IFERROR(HLOOKUP($D18&amp;R$4,'BUG '!$D$59:$AY$74,$A18,FALSE),"")</f>
        <v>2</v>
      </c>
      <c r="S18" s="53">
        <f>IFERROR(HLOOKUP($D18,'BSX-II-LD-TS-CLS-AMBER'!$W$50:$AL$65,$A18,FALSE),"")</f>
        <v>157.49720034639574</v>
      </c>
      <c r="T18" s="53">
        <f>IFERROR(HLOOKUP($D18,'BSX-II-LD-TS-CLS-AMBER'!$D$68:$S$83,$A18,FALSE),"")</f>
        <v>5148.5942110556371</v>
      </c>
      <c r="U18" s="53">
        <f>IFERROR(HLOOKUP($D18&amp;U$4,'BUG '!$D$77:$AY$92,$A18,FALSE),"")</f>
        <v>3</v>
      </c>
      <c r="V18" s="53">
        <f>IFERROR(HLOOKUP($D18&amp;V$4,'BUG '!$D$77:$AY$92,$A18,FALSE),"")</f>
        <v>0</v>
      </c>
      <c r="W18" s="53">
        <f>IFERROR(HLOOKUP($D18&amp;W$4,'BUG '!$D$77:$AY$92,$A18,FALSE),"")</f>
        <v>2</v>
      </c>
      <c r="X18" s="53">
        <f>IFERROR(HLOOKUP($D18,'BSX-II-LD-TS-CLS-AMBER'!$W$68:$AL$83,$A18,FALSE),"")</f>
        <v>156.65952780350213</v>
      </c>
      <c r="Y18" s="53">
        <f>IFERROR(HLOOKUP($D18,'BSX-II-LD-TS-CLS-AMBER'!$D$86:$S$101,$A18,FALSE),"")</f>
        <v>5401.69732785212</v>
      </c>
      <c r="Z18" s="53">
        <f>IFERROR(HLOOKUP($D18&amp;Z$4,'BUG '!$D$95:$AY$110,$A18,FALSE),"")</f>
        <v>3</v>
      </c>
      <c r="AA18" s="53">
        <f>IFERROR(HLOOKUP($D18&amp;AA$4,'BUG '!$D$95:$AY$110,$A18,FALSE),"")</f>
        <v>0</v>
      </c>
      <c r="AB18" s="53">
        <f>IFERROR(HLOOKUP($D18&amp;AB$4,'BUG '!$D$95:$AY$110,$A18,FALSE),"")</f>
        <v>2</v>
      </c>
      <c r="AC18" s="53">
        <f>IFERROR(HLOOKUP($D18,'BSX-II-LD-TS-CLS-AMBER'!$W$86:$AL$101,$A18,FALSE),"")</f>
        <v>164.36085619286879</v>
      </c>
    </row>
    <row r="19" spans="1:29" ht="15.75" thickBot="1" x14ac:dyDescent="0.3">
      <c r="A19" s="45">
        <v>2</v>
      </c>
      <c r="B19" s="86"/>
      <c r="C19" s="89"/>
      <c r="D19" s="54" t="s">
        <v>19</v>
      </c>
      <c r="E19" s="53">
        <f>IFERROR(HLOOKUP($D19,'BSX-II-LD-TS-CLS-AMBER'!$D$14:$S$29,$A19,FALSE),"")</f>
        <v>4722.8072395826612</v>
      </c>
      <c r="F19" s="53">
        <f>IFERROR(HLOOKUP($D19&amp;F$4,'BUG '!$D$23:$AY$38,$A19,FALSE),"")</f>
        <v>3</v>
      </c>
      <c r="G19" s="53">
        <f>IFERROR(HLOOKUP($D19&amp;G$4,'BUG '!$D$23:$AY$38,$A19,FALSE),"")</f>
        <v>0</v>
      </c>
      <c r="H19" s="53">
        <f>IFERROR(HLOOKUP($D19&amp;H$4,'BUG '!$D$23:$AY$38,$A19,FALSE),"")</f>
        <v>2</v>
      </c>
      <c r="I19" s="53">
        <f>IFERROR(HLOOKUP($D19,'BSX-II-LD-TS-CLS-AMBER'!$W$14:$AL$29,$A19,FALSE),"")</f>
        <v>143.70383870440665</v>
      </c>
      <c r="J19" s="53">
        <f>IFERROR(HLOOKUP($D19,'BSX-II-LD-TS-CLS-AMBER'!$D$32:$S$47,$A19,FALSE),"")</f>
        <v>5133.4861299811519</v>
      </c>
      <c r="K19" s="53">
        <f>IFERROR(HLOOKUP($D19&amp;K$4,'BUG '!$D$41:$AY$56,$A19,FALSE),"")</f>
        <v>3</v>
      </c>
      <c r="L19" s="53">
        <f>IFERROR(HLOOKUP($D19&amp;L$4,'BUG '!$D$41:$AY$56,$A19,FALSE),"")</f>
        <v>0</v>
      </c>
      <c r="M19" s="53">
        <f>IFERROR(HLOOKUP($D19&amp;M$4,'BUG '!$D$41:$AY$56,$A19,FALSE),"")</f>
        <v>2</v>
      </c>
      <c r="N19" s="53">
        <f>IFERROR(HLOOKUP($D19,'BSX-II-LD-TS-CLS-AMBER'!$W$32:$AL$47,$A19,FALSE),"")</f>
        <v>156.19982467870281</v>
      </c>
      <c r="O19" s="53">
        <f>IFERROR(HLOOKUP($D19,'BSX-II-LD-TS-CLS-AMBER'!$D$50:$S$65,$A19,FALSE),"")</f>
        <v>5133.4861299811519</v>
      </c>
      <c r="P19" s="53">
        <f>IFERROR(HLOOKUP($D19&amp;P$4,'BUG '!$D$59:$AY$74,$A19,FALSE),"")</f>
        <v>3</v>
      </c>
      <c r="Q19" s="53">
        <f>IFERROR(HLOOKUP($D19&amp;Q$4,'BUG '!$D$59:$AY$74,$A19,FALSE),"")</f>
        <v>0</v>
      </c>
      <c r="R19" s="53">
        <f>IFERROR(HLOOKUP($D19&amp;R$4,'BUG '!$D$59:$AY$74,$A19,FALSE),"")</f>
        <v>2</v>
      </c>
      <c r="S19" s="53">
        <f>IFERROR(HLOOKUP($D19,'BSX-II-LD-TS-CLS-AMBER'!$W$50:$AL$65,$A19,FALSE),"")</f>
        <v>156.19982467870281</v>
      </c>
      <c r="T19" s="53">
        <f>IFERROR(HLOOKUP($D19,'BSX-II-LD-TS-CLS-AMBER'!$D$68:$S$83,$A19,FALSE),"")</f>
        <v>5106.182912076627</v>
      </c>
      <c r="U19" s="53">
        <f>IFERROR(HLOOKUP($D19&amp;U$4,'BUG '!$D$77:$AY$92,$A19,FALSE),"")</f>
        <v>3</v>
      </c>
      <c r="V19" s="53">
        <f>IFERROR(HLOOKUP($D19&amp;V$4,'BUG '!$D$77:$AY$92,$A19,FALSE),"")</f>
        <v>0</v>
      </c>
      <c r="W19" s="53">
        <f>IFERROR(HLOOKUP($D19&amp;W$4,'BUG '!$D$77:$AY$92,$A19,FALSE),"")</f>
        <v>2</v>
      </c>
      <c r="X19" s="53">
        <f>IFERROR(HLOOKUP($D19,'BSX-II-LD-TS-CLS-AMBER'!$W$68:$AL$83,$A19,FALSE),"")</f>
        <v>155.3690524233842</v>
      </c>
      <c r="Y19" s="53">
        <f>IFERROR(HLOOKUP($D19,'BSX-II-LD-TS-CLS-AMBER'!$D$86:$S$101,$A19,FALSE),"")</f>
        <v>5357.2011040336411</v>
      </c>
      <c r="Z19" s="53">
        <f>IFERROR(HLOOKUP($D19&amp;Z$4,'BUG '!$D$95:$AY$110,$A19,FALSE),"")</f>
        <v>3</v>
      </c>
      <c r="AA19" s="53">
        <f>IFERROR(HLOOKUP($D19&amp;AA$4,'BUG '!$D$95:$AY$110,$A19,FALSE),"")</f>
        <v>0</v>
      </c>
      <c r="AB19" s="53">
        <f>IFERROR(HLOOKUP($D19&amp;AB$4,'BUG '!$D$95:$AY$110,$A19,FALSE),"")</f>
        <v>2</v>
      </c>
      <c r="AC19" s="53">
        <f>IFERROR(HLOOKUP($D19,'BSX-II-LD-TS-CLS-AMBER'!$W$86:$AL$101,$A19,FALSE),"")</f>
        <v>163.00694148786573</v>
      </c>
    </row>
    <row r="20" spans="1:29" ht="15.75" thickBot="1" x14ac:dyDescent="0.3">
      <c r="A20" s="45">
        <v>2</v>
      </c>
      <c r="B20" s="87"/>
      <c r="C20" s="90"/>
      <c r="D20" s="55" t="s">
        <v>117</v>
      </c>
      <c r="E20" s="53">
        <f>IFERROR(HLOOKUP($D20,'BSX-II-LD-TS-CLS-AMBER'!$D$14:$S$29,$A20,FALSE),"")</f>
        <v>4467.9004627857994</v>
      </c>
      <c r="F20" s="53">
        <f>IFERROR(HLOOKUP($D20&amp;F$4,'BUG '!$D$23:$AY$38,$A20,FALSE),"")</f>
        <v>2</v>
      </c>
      <c r="G20" s="53">
        <f>IFERROR(HLOOKUP($D20&amp;G$4,'BUG '!$D$23:$AY$38,$A20,FALSE),"")</f>
        <v>0</v>
      </c>
      <c r="H20" s="53">
        <f>IFERROR(HLOOKUP($D20&amp;H$4,'BUG '!$D$23:$AY$38,$A20,FALSE),"")</f>
        <v>1</v>
      </c>
      <c r="I20" s="53">
        <f>IFERROR(HLOOKUP($D20,'BSX-II-LD-TS-CLS-AMBER'!$W$14:$AL$29,$A20,FALSE),"")</f>
        <v>135.94762921305477</v>
      </c>
      <c r="J20" s="53">
        <f>IFERROR(HLOOKUP($D20,'BSX-II-LD-TS-CLS-AMBER'!$D$32:$S$47,$A20,FALSE),"")</f>
        <v>4653.6112978233514</v>
      </c>
      <c r="K20" s="53">
        <f>IFERROR(HLOOKUP($D20&amp;K$4,'BUG '!$D$41:$AY$56,$A20,FALSE),"")</f>
        <v>2</v>
      </c>
      <c r="L20" s="53">
        <f>IFERROR(HLOOKUP($D20&amp;L$4,'BUG '!$D$41:$AY$56,$A20,FALSE),"")</f>
        <v>0</v>
      </c>
      <c r="M20" s="53">
        <f>IFERROR(HLOOKUP($D20&amp;M$4,'BUG '!$D$41:$AY$56,$A20,FALSE),"")</f>
        <v>1</v>
      </c>
      <c r="N20" s="53">
        <f>IFERROR(HLOOKUP($D20,'BSX-II-LD-TS-CLS-AMBER'!$W$32:$AL$47,$A20,FALSE),"")</f>
        <v>141.59837008179605</v>
      </c>
      <c r="O20" s="53">
        <f>IFERROR(HLOOKUP($D20,'BSX-II-LD-TS-CLS-AMBER'!$D$50:$S$65,$A20,FALSE),"")</f>
        <v>4653.6112978233514</v>
      </c>
      <c r="P20" s="53">
        <f>IFERROR(HLOOKUP($D20&amp;P$4,'BUG '!$D$59:$AY$74,$A20,FALSE),"")</f>
        <v>2</v>
      </c>
      <c r="Q20" s="53">
        <f>IFERROR(HLOOKUP($D20&amp;Q$4,'BUG '!$D$59:$AY$74,$A20,FALSE),"")</f>
        <v>0</v>
      </c>
      <c r="R20" s="53">
        <f>IFERROR(HLOOKUP($D20&amp;R$4,'BUG '!$D$59:$AY$74,$A20,FALSE),"")</f>
        <v>1</v>
      </c>
      <c r="S20" s="53">
        <f>IFERROR(HLOOKUP($D20,'BSX-II-LD-TS-CLS-AMBER'!$W$50:$AL$65,$A20,FALSE),"")</f>
        <v>141.59837008179605</v>
      </c>
      <c r="T20" s="53">
        <f>IFERROR(HLOOKUP($D20,'BSX-II-LD-TS-CLS-AMBER'!$D$68:$S$83,$A20,FALSE),"")</f>
        <v>4613.592868950308</v>
      </c>
      <c r="U20" s="53">
        <f>IFERROR(HLOOKUP($D20&amp;U$4,'BUG '!$D$77:$AY$92,$A20,FALSE),"")</f>
        <v>2</v>
      </c>
      <c r="V20" s="53">
        <f>IFERROR(HLOOKUP($D20&amp;V$4,'BUG '!$D$77:$AY$92,$A20,FALSE),"")</f>
        <v>0</v>
      </c>
      <c r="W20" s="53">
        <f>IFERROR(HLOOKUP($D20&amp;W$4,'BUG '!$D$77:$AY$92,$A20,FALSE),"")</f>
        <v>1</v>
      </c>
      <c r="X20" s="53">
        <f>IFERROR(HLOOKUP($D20,'BSX-II-LD-TS-CLS-AMBER'!$W$68:$AL$83,$A20,FALSE),"")</f>
        <v>140.38070407167879</v>
      </c>
      <c r="Y20" s="53">
        <f>IFERROR(HLOOKUP($D20,'BSX-II-LD-TS-CLS-AMBER'!$D$86:$S$101,$A20,FALSE),"")</f>
        <v>4856.4135465063027</v>
      </c>
      <c r="Z20" s="53">
        <f>IFERROR(HLOOKUP($D20&amp;Z$4,'BUG '!$D$95:$AY$110,$A20,FALSE),"")</f>
        <v>2</v>
      </c>
      <c r="AA20" s="53">
        <f>IFERROR(HLOOKUP($D20&amp;AA$4,'BUG '!$D$95:$AY$110,$A20,FALSE),"")</f>
        <v>0</v>
      </c>
      <c r="AB20" s="53">
        <f>IFERROR(HLOOKUP($D20&amp;AB$4,'BUG '!$D$95:$AY$110,$A20,FALSE),"")</f>
        <v>1</v>
      </c>
      <c r="AC20" s="53">
        <f>IFERROR(HLOOKUP($D20,'BSX-II-LD-TS-CLS-AMBER'!$W$86:$AL$101,$A20,FALSE),"")</f>
        <v>147.76916218810297</v>
      </c>
    </row>
    <row r="21" spans="1:29" ht="15.75" thickBot="1" x14ac:dyDescent="0.3">
      <c r="A21" s="45">
        <v>3</v>
      </c>
      <c r="B21" s="85" t="s">
        <v>36</v>
      </c>
      <c r="C21" s="88" t="s">
        <v>129</v>
      </c>
      <c r="D21" s="52" t="s">
        <v>116</v>
      </c>
      <c r="E21" s="53">
        <f>IFERROR(HLOOKUP($D21,'BSX-II-LD-TS-CLS-AMBER'!$D$14:$S$29,$A21,FALSE),"")</f>
        <v>6429.854820401164</v>
      </c>
      <c r="F21" s="53">
        <f>IFERROR(HLOOKUP($D21&amp;F$4,'BUG '!$D$23:$AY$38,$A21,FALSE),"")</f>
        <v>2</v>
      </c>
      <c r="G21" s="53">
        <f>IFERROR(HLOOKUP($D21&amp;G$4,'BUG '!$D$23:$AY$38,$A21,FALSE),"")</f>
        <v>0</v>
      </c>
      <c r="H21" s="53">
        <f>IFERROR(HLOOKUP($D21&amp;H$4,'BUG '!$D$23:$AY$38,$A21,FALSE),"")</f>
        <v>2</v>
      </c>
      <c r="I21" s="53">
        <f>IFERROR(HLOOKUP($D21,'BSX-II-LD-TS-CLS-AMBER'!$W$14:$AL$29,$A21,FALSE),"")</f>
        <v>126.85089667718778</v>
      </c>
      <c r="J21" s="53">
        <f>IFERROR(HLOOKUP($D21,'BSX-II-LD-TS-CLS-AMBER'!$D$32:$S$47,$A21,FALSE),"")</f>
        <v>6697.1154090854516</v>
      </c>
      <c r="K21" s="53">
        <f>IFERROR(HLOOKUP($D21&amp;K$4,'BUG '!$D$41:$AY$56,$A21,FALSE),"")</f>
        <v>2</v>
      </c>
      <c r="L21" s="53">
        <f>IFERROR(HLOOKUP($D21&amp;L$4,'BUG '!$D$41:$AY$56,$A21,FALSE),"")</f>
        <v>0</v>
      </c>
      <c r="M21" s="53">
        <f>IFERROR(HLOOKUP($D21&amp;M$4,'BUG '!$D$41:$AY$56,$A21,FALSE),"")</f>
        <v>2</v>
      </c>
      <c r="N21" s="53">
        <f>IFERROR(HLOOKUP($D21,'BSX-II-LD-TS-CLS-AMBER'!$W$32:$AL$47,$A21,FALSE),"")</f>
        <v>132.12352666153939</v>
      </c>
      <c r="O21" s="53">
        <f>IFERROR(HLOOKUP($D21,'BSX-II-LD-TS-CLS-AMBER'!$D$50:$S$65,$A21,FALSE),"")</f>
        <v>6697.1154090854516</v>
      </c>
      <c r="P21" s="53">
        <f>IFERROR(HLOOKUP($D21&amp;P$4,'BUG '!$D$59:$AY$74,$A21,FALSE),"")</f>
        <v>2</v>
      </c>
      <c r="Q21" s="53">
        <f>IFERROR(HLOOKUP($D21&amp;Q$4,'BUG '!$D$59:$AY$74,$A21,FALSE),"")</f>
        <v>0</v>
      </c>
      <c r="R21" s="53">
        <f>IFERROR(HLOOKUP($D21&amp;R$4,'BUG '!$D$59:$AY$74,$A21,FALSE),"")</f>
        <v>2</v>
      </c>
      <c r="S21" s="53">
        <f>IFERROR(HLOOKUP($D21,'BSX-II-LD-TS-CLS-AMBER'!$W$50:$AL$65,$A21,FALSE),"")</f>
        <v>132.12352666153939</v>
      </c>
      <c r="T21" s="53">
        <f>IFERROR(HLOOKUP($D21,'BSX-II-LD-TS-CLS-AMBER'!$D$68:$S$83,$A21,FALSE),"")</f>
        <v>6639.5239989953125</v>
      </c>
      <c r="U21" s="53">
        <f>IFERROR(HLOOKUP($D21&amp;U$4,'BUG '!$D$77:$AY$92,$A21,FALSE),"")</f>
        <v>2</v>
      </c>
      <c r="V21" s="53">
        <f>IFERROR(HLOOKUP($D21&amp;V$4,'BUG '!$D$77:$AY$92,$A21,FALSE),"")</f>
        <v>0</v>
      </c>
      <c r="W21" s="53">
        <f>IFERROR(HLOOKUP($D21&amp;W$4,'BUG '!$D$77:$AY$92,$A21,FALSE),"")</f>
        <v>2</v>
      </c>
      <c r="X21" s="53">
        <f>IFERROR(HLOOKUP($D21,'BSX-II-LD-TS-CLS-AMBER'!$W$68:$AL$83,$A21,FALSE),"")</f>
        <v>130.98733895359018</v>
      </c>
      <c r="Y21" s="53">
        <f>IFERROR(HLOOKUP($D21,'BSX-II-LD-TS-CLS-AMBER'!$D$86:$S$101,$A21,FALSE),"")</f>
        <v>6988.9726308708305</v>
      </c>
      <c r="Z21" s="53">
        <f>IFERROR(HLOOKUP($D21&amp;Z$4,'BUG '!$D$95:$AY$110,$A21,FALSE),"")</f>
        <v>2</v>
      </c>
      <c r="AA21" s="53">
        <f>IFERROR(HLOOKUP($D21&amp;AA$4,'BUG '!$D$95:$AY$110,$A21,FALSE),"")</f>
        <v>0</v>
      </c>
      <c r="AB21" s="53">
        <f>IFERROR(HLOOKUP($D21&amp;AB$4,'BUG '!$D$95:$AY$110,$A21,FALSE),"")</f>
        <v>2</v>
      </c>
      <c r="AC21" s="53">
        <f>IFERROR(HLOOKUP($D21,'BSX-II-LD-TS-CLS-AMBER'!$W$86:$AL$101,$A21,FALSE),"")</f>
        <v>137.88140943172584</v>
      </c>
    </row>
    <row r="22" spans="1:29" ht="15.75" thickBot="1" x14ac:dyDescent="0.3">
      <c r="A22" s="45">
        <v>3</v>
      </c>
      <c r="B22" s="86"/>
      <c r="C22" s="89"/>
      <c r="D22" s="54" t="s">
        <v>10</v>
      </c>
      <c r="E22" s="53">
        <f>IFERROR(HLOOKUP($D22,'BSX-II-LD-TS-CLS-AMBER'!$D$14:$S$29,$A22,FALSE),"")</f>
        <v>6290.709565860855</v>
      </c>
      <c r="F22" s="53">
        <f>IFERROR(HLOOKUP($D22&amp;F$4,'BUG '!$D$23:$AY$38,$A22,FALSE),"")</f>
        <v>1</v>
      </c>
      <c r="G22" s="53">
        <f>IFERROR(HLOOKUP($D22&amp;G$4,'BUG '!$D$23:$AY$38,$A22,FALSE),"")</f>
        <v>0</v>
      </c>
      <c r="H22" s="53">
        <f>IFERROR(HLOOKUP($D22&amp;H$4,'BUG '!$D$23:$AY$38,$A22,FALSE),"")</f>
        <v>2</v>
      </c>
      <c r="I22" s="53">
        <f>IFERROR(HLOOKUP($D22,'BSX-II-LD-TS-CLS-AMBER'!$W$14:$AL$29,$A22,FALSE),"")</f>
        <v>124.1057802165781</v>
      </c>
      <c r="J22" s="53">
        <f>IFERROR(HLOOKUP($D22,'BSX-II-LD-TS-CLS-AMBER'!$D$32:$S$47,$A22,FALSE),"")</f>
        <v>6837.7277889791903</v>
      </c>
      <c r="K22" s="53">
        <f>IFERROR(HLOOKUP($D22&amp;K$4,'BUG '!$D$41:$AY$56,$A22,FALSE),"")</f>
        <v>2</v>
      </c>
      <c r="L22" s="53">
        <f>IFERROR(HLOOKUP($D22&amp;L$4,'BUG '!$D$41:$AY$56,$A22,FALSE),"")</f>
        <v>0</v>
      </c>
      <c r="M22" s="53">
        <f>IFERROR(HLOOKUP($D22&amp;M$4,'BUG '!$D$41:$AY$56,$A22,FALSE),"")</f>
        <v>3</v>
      </c>
      <c r="N22" s="53">
        <f>IFERROR(HLOOKUP($D22,'BSX-II-LD-TS-CLS-AMBER'!$W$32:$AL$47,$A22,FALSE),"")</f>
        <v>134.8975871919327</v>
      </c>
      <c r="O22" s="53">
        <f>IFERROR(HLOOKUP($D22,'BSX-II-LD-TS-CLS-AMBER'!$D$50:$S$65,$A22,FALSE),"")</f>
        <v>6837.7277889791903</v>
      </c>
      <c r="P22" s="53">
        <f>IFERROR(HLOOKUP($D22&amp;P$4,'BUG '!$D$59:$AY$74,$A22,FALSE),"")</f>
        <v>2</v>
      </c>
      <c r="Q22" s="53">
        <f>IFERROR(HLOOKUP($D22&amp;Q$4,'BUG '!$D$59:$AY$74,$A22,FALSE),"")</f>
        <v>0</v>
      </c>
      <c r="R22" s="53">
        <f>IFERROR(HLOOKUP($D22&amp;R$4,'BUG '!$D$59:$AY$74,$A22,FALSE),"")</f>
        <v>3</v>
      </c>
      <c r="S22" s="53">
        <f>IFERROR(HLOOKUP($D22,'BSX-II-LD-TS-CLS-AMBER'!$W$50:$AL$65,$A22,FALSE),"")</f>
        <v>134.8975871919327</v>
      </c>
      <c r="T22" s="53">
        <f>IFERROR(HLOOKUP($D22,'BSX-II-LD-TS-CLS-AMBER'!$D$68:$S$83,$A22,FALSE),"")</f>
        <v>6801.3603055444937</v>
      </c>
      <c r="U22" s="53">
        <f>IFERROR(HLOOKUP($D22&amp;U$4,'BUG '!$D$77:$AY$92,$A22,FALSE),"")</f>
        <v>2</v>
      </c>
      <c r="V22" s="53">
        <f>IFERROR(HLOOKUP($D22&amp;V$4,'BUG '!$D$77:$AY$92,$A22,FALSE),"")</f>
        <v>0</v>
      </c>
      <c r="W22" s="53">
        <f>IFERROR(HLOOKUP($D22&amp;W$4,'BUG '!$D$77:$AY$92,$A22,FALSE),"")</f>
        <v>3</v>
      </c>
      <c r="X22" s="53">
        <f>IFERROR(HLOOKUP($D22,'BSX-II-LD-TS-CLS-AMBER'!$W$68:$AL$83,$A22,FALSE),"")</f>
        <v>134.18011408990452</v>
      </c>
      <c r="Y22" s="53">
        <f>IFERROR(HLOOKUP($D22,'BSX-II-LD-TS-CLS-AMBER'!$D$86:$S$101,$A22,FALSE),"")</f>
        <v>7135.7128338701314</v>
      </c>
      <c r="Z22" s="53">
        <f>IFERROR(HLOOKUP($D22&amp;Z$4,'BUG '!$D$95:$AY$110,$A22,FALSE),"")</f>
        <v>2</v>
      </c>
      <c r="AA22" s="53">
        <f>IFERROR(HLOOKUP($D22&amp;AA$4,'BUG '!$D$95:$AY$110,$A22,FALSE),"")</f>
        <v>0</v>
      </c>
      <c r="AB22" s="53">
        <f>IFERROR(HLOOKUP($D22&amp;AB$4,'BUG '!$D$95:$AY$110,$A22,FALSE),"")</f>
        <v>3</v>
      </c>
      <c r="AC22" s="53">
        <f>IFERROR(HLOOKUP($D22,'BSX-II-LD-TS-CLS-AMBER'!$W$86:$AL$101,$A22,FALSE),"")</f>
        <v>140.77636224932189</v>
      </c>
    </row>
    <row r="23" spans="1:29" ht="15.75" thickBot="1" x14ac:dyDescent="0.3">
      <c r="A23" s="45">
        <v>3</v>
      </c>
      <c r="B23" s="86"/>
      <c r="C23" s="89"/>
      <c r="D23" s="54" t="s">
        <v>11</v>
      </c>
      <c r="E23" s="53">
        <f>IFERROR(HLOOKUP($D23,'BSX-II-LD-TS-CLS-AMBER'!$D$14:$S$29,$A23,FALSE),"")</f>
        <v>5324.7910915269531</v>
      </c>
      <c r="F23" s="53">
        <f>IFERROR(HLOOKUP($D23&amp;F$4,'BUG '!$D$23:$AY$38,$A23,FALSE),"")</f>
        <v>1</v>
      </c>
      <c r="G23" s="53">
        <f>IFERROR(HLOOKUP($D23&amp;G$4,'BUG '!$D$23:$AY$38,$A23,FALSE),"")</f>
        <v>0</v>
      </c>
      <c r="H23" s="53">
        <f>IFERROR(HLOOKUP($D23&amp;H$4,'BUG '!$D$23:$AY$38,$A23,FALSE),"")</f>
        <v>1</v>
      </c>
      <c r="I23" s="53">
        <f>IFERROR(HLOOKUP($D23,'BSX-II-LD-TS-CLS-AMBER'!$W$14:$AL$29,$A23,FALSE),"")</f>
        <v>105.04973182843236</v>
      </c>
      <c r="J23" s="53">
        <f>IFERROR(HLOOKUP($D23,'BSX-II-LD-TS-CLS-AMBER'!$D$32:$S$47,$A23,FALSE),"")</f>
        <v>5787.8164038336445</v>
      </c>
      <c r="K23" s="53">
        <f>IFERROR(HLOOKUP($D23&amp;K$4,'BUG '!$D$41:$AY$56,$A23,FALSE),"")</f>
        <v>1</v>
      </c>
      <c r="L23" s="53">
        <f>IFERROR(HLOOKUP($D23&amp;L$4,'BUG '!$D$41:$AY$56,$A23,FALSE),"")</f>
        <v>0</v>
      </c>
      <c r="M23" s="53">
        <f>IFERROR(HLOOKUP($D23&amp;M$4,'BUG '!$D$41:$AY$56,$A23,FALSE),"")</f>
        <v>2</v>
      </c>
      <c r="N23" s="53">
        <f>IFERROR(HLOOKUP($D23,'BSX-II-LD-TS-CLS-AMBER'!$W$32:$AL$47,$A23,FALSE),"")</f>
        <v>114.18449111786126</v>
      </c>
      <c r="O23" s="53">
        <f>IFERROR(HLOOKUP($D23,'BSX-II-LD-TS-CLS-AMBER'!$D$50:$S$65,$A23,FALSE),"")</f>
        <v>5787.8164038336445</v>
      </c>
      <c r="P23" s="53">
        <f>IFERROR(HLOOKUP($D23&amp;P$4,'BUG '!$D$59:$AY$74,$A23,FALSE),"")</f>
        <v>1</v>
      </c>
      <c r="Q23" s="53">
        <f>IFERROR(HLOOKUP($D23&amp;Q$4,'BUG '!$D$59:$AY$74,$A23,FALSE),"")</f>
        <v>0</v>
      </c>
      <c r="R23" s="53">
        <f>IFERROR(HLOOKUP($D23&amp;R$4,'BUG '!$D$59:$AY$74,$A23,FALSE),"")</f>
        <v>2</v>
      </c>
      <c r="S23" s="53">
        <f>IFERROR(HLOOKUP($D23,'BSX-II-LD-TS-CLS-AMBER'!$W$50:$AL$65,$A23,FALSE),"")</f>
        <v>114.18449111786126</v>
      </c>
      <c r="T23" s="53">
        <f>IFERROR(HLOOKUP($D23,'BSX-II-LD-TS-CLS-AMBER'!$D$68:$S$83,$A23,FALSE),"")</f>
        <v>5757.0330319760014</v>
      </c>
      <c r="U23" s="53">
        <f>IFERROR(HLOOKUP($D23&amp;U$4,'BUG '!$D$77:$AY$92,$A23,FALSE),"")</f>
        <v>1</v>
      </c>
      <c r="V23" s="53">
        <f>IFERROR(HLOOKUP($D23&amp;V$4,'BUG '!$D$77:$AY$92,$A23,FALSE),"")</f>
        <v>0</v>
      </c>
      <c r="W23" s="53">
        <f>IFERROR(HLOOKUP($D23&amp;W$4,'BUG '!$D$77:$AY$92,$A23,FALSE),"")</f>
        <v>2</v>
      </c>
      <c r="X23" s="53">
        <f>IFERROR(HLOOKUP($D23,'BSX-II-LD-TS-CLS-AMBER'!$W$68:$AL$83,$A23,FALSE),"")</f>
        <v>113.57718373193093</v>
      </c>
      <c r="Y23" s="53">
        <f>IFERROR(HLOOKUP($D23,'BSX-II-LD-TS-CLS-AMBER'!$D$86:$S$101,$A23,FALSE),"")</f>
        <v>6040.0467914920528</v>
      </c>
      <c r="Z23" s="53">
        <f>IFERROR(HLOOKUP($D23&amp;Z$4,'BUG '!$D$95:$AY$110,$A23,FALSE),"")</f>
        <v>1</v>
      </c>
      <c r="AA23" s="53">
        <f>IFERROR(HLOOKUP($D23&amp;AA$4,'BUG '!$D$95:$AY$110,$A23,FALSE),"")</f>
        <v>0</v>
      </c>
      <c r="AB23" s="53">
        <f>IFERROR(HLOOKUP($D23&amp;AB$4,'BUG '!$D$95:$AY$110,$A23,FALSE),"")</f>
        <v>2</v>
      </c>
      <c r="AC23" s="53">
        <f>IFERROR(HLOOKUP($D23,'BSX-II-LD-TS-CLS-AMBER'!$W$86:$AL$101,$A23,FALSE),"")</f>
        <v>119.16059893637457</v>
      </c>
    </row>
    <row r="24" spans="1:29" ht="15.75" thickBot="1" x14ac:dyDescent="0.3">
      <c r="A24" s="45">
        <v>3</v>
      </c>
      <c r="B24" s="86"/>
      <c r="C24" s="89"/>
      <c r="D24" s="54" t="s">
        <v>59</v>
      </c>
      <c r="E24" s="53">
        <f>IFERROR(HLOOKUP($D24,'BSX-II-LD-TS-CLS-AMBER'!$D$14:$S$29,$A24,FALSE),"")</f>
        <v>5295.8121613119702</v>
      </c>
      <c r="F24" s="53">
        <f>IFERROR(HLOOKUP($D24&amp;F$4,'BUG '!$D$23:$AY$38,$A24,FALSE),"")</f>
        <v>1</v>
      </c>
      <c r="G24" s="53">
        <f>IFERROR(HLOOKUP($D24&amp;G$4,'BUG '!$D$23:$AY$38,$A24,FALSE),"")</f>
        <v>0</v>
      </c>
      <c r="H24" s="53">
        <f>IFERROR(HLOOKUP($D24&amp;H$4,'BUG '!$D$23:$AY$38,$A24,FALSE),"")</f>
        <v>1</v>
      </c>
      <c r="I24" s="53">
        <f>IFERROR(HLOOKUP($D24,'BSX-II-LD-TS-CLS-AMBER'!$W$14:$AL$29,$A24,FALSE),"")</f>
        <v>104.47802323077434</v>
      </c>
      <c r="J24" s="53">
        <f>IFERROR(HLOOKUP($D24,'BSX-II-LD-TS-CLS-AMBER'!$D$32:$S$47,$A24,FALSE),"")</f>
        <v>5756.3175666434445</v>
      </c>
      <c r="K24" s="53">
        <f>IFERROR(HLOOKUP($D24&amp;K$4,'BUG '!$D$41:$AY$56,$A24,FALSE),"")</f>
        <v>1</v>
      </c>
      <c r="L24" s="53">
        <f>IFERROR(HLOOKUP($D24&amp;L$4,'BUG '!$D$41:$AY$56,$A24,FALSE),"")</f>
        <v>0</v>
      </c>
      <c r="M24" s="53">
        <f>IFERROR(HLOOKUP($D24&amp;M$4,'BUG '!$D$41:$AY$56,$A24,FALSE),"")</f>
        <v>1</v>
      </c>
      <c r="N24" s="53">
        <f>IFERROR(HLOOKUP($D24,'BSX-II-LD-TS-CLS-AMBER'!$W$32:$AL$47,$A24,FALSE),"")</f>
        <v>113.56306872910251</v>
      </c>
      <c r="O24" s="53">
        <f>IFERROR(HLOOKUP($D24,'BSX-II-LD-TS-CLS-AMBER'!$D$50:$S$65,$A24,FALSE),"")</f>
        <v>5756.3175666434445</v>
      </c>
      <c r="P24" s="53">
        <f>IFERROR(HLOOKUP($D24&amp;P$4,'BUG '!$D$59:$AY$74,$A24,FALSE),"")</f>
        <v>1</v>
      </c>
      <c r="Q24" s="53">
        <f>IFERROR(HLOOKUP($D24&amp;Q$4,'BUG '!$D$59:$AY$74,$A24,FALSE),"")</f>
        <v>0</v>
      </c>
      <c r="R24" s="53">
        <f>IFERROR(HLOOKUP($D24&amp;R$4,'BUG '!$D$59:$AY$74,$A24,FALSE),"")</f>
        <v>1</v>
      </c>
      <c r="S24" s="53">
        <f>IFERROR(HLOOKUP($D24,'BSX-II-LD-TS-CLS-AMBER'!$W$50:$AL$65,$A24,FALSE),"")</f>
        <v>113.56306872910251</v>
      </c>
      <c r="T24" s="53">
        <f>IFERROR(HLOOKUP($D24,'BSX-II-LD-TS-CLS-AMBER'!$D$68:$S$83,$A24,FALSE),"")</f>
        <v>5725.7017260878783</v>
      </c>
      <c r="U24" s="53">
        <f>IFERROR(HLOOKUP($D24&amp;U$4,'BUG '!$D$77:$AY$92,$A24,FALSE),"")</f>
        <v>1</v>
      </c>
      <c r="V24" s="53">
        <f>IFERROR(HLOOKUP($D24&amp;V$4,'BUG '!$D$77:$AY$92,$A24,FALSE),"")</f>
        <v>0</v>
      </c>
      <c r="W24" s="53">
        <f>IFERROR(HLOOKUP($D24&amp;W$4,'BUG '!$D$77:$AY$92,$A24,FALSE),"")</f>
        <v>1</v>
      </c>
      <c r="X24" s="53">
        <f>IFERROR(HLOOKUP($D24,'BSX-II-LD-TS-CLS-AMBER'!$W$68:$AL$83,$A24,FALSE),"")</f>
        <v>112.95906647159011</v>
      </c>
      <c r="Y24" s="53">
        <f>IFERROR(HLOOKUP($D24,'BSX-II-LD-TS-CLS-AMBER'!$D$86:$S$101,$A24,FALSE),"")</f>
        <v>6007.1752494057528</v>
      </c>
      <c r="Z24" s="53">
        <f>IFERROR(HLOOKUP($D24&amp;Z$4,'BUG '!$D$95:$AY$110,$A24,FALSE),"")</f>
        <v>1</v>
      </c>
      <c r="AA24" s="53">
        <f>IFERROR(HLOOKUP($D24&amp;AA$4,'BUG '!$D$95:$AY$110,$A24,FALSE),"")</f>
        <v>0</v>
      </c>
      <c r="AB24" s="53">
        <f>IFERROR(HLOOKUP($D24&amp;AB$4,'BUG '!$D$95:$AY$110,$A24,FALSE),"")</f>
        <v>1</v>
      </c>
      <c r="AC24" s="53">
        <f>IFERROR(HLOOKUP($D24,'BSX-II-LD-TS-CLS-AMBER'!$W$86:$AL$101,$A24,FALSE),"")</f>
        <v>118.51209524456821</v>
      </c>
    </row>
    <row r="25" spans="1:29" ht="15.75" thickBot="1" x14ac:dyDescent="0.3">
      <c r="A25" s="45">
        <v>3</v>
      </c>
      <c r="B25" s="86"/>
      <c r="C25" s="89"/>
      <c r="D25" s="54" t="s">
        <v>60</v>
      </c>
      <c r="E25" s="53">
        <f>IFERROR(HLOOKUP($D25,'BSX-II-LD-TS-CLS-AMBER'!$D$14:$S$29,$A25,FALSE),"")</f>
        <v>5191.2828843143425</v>
      </c>
      <c r="F25" s="53">
        <f>IFERROR(HLOOKUP($D25&amp;F$4,'BUG '!$D$23:$AY$38,$A25,FALSE),"")</f>
        <v>1</v>
      </c>
      <c r="G25" s="53">
        <f>IFERROR(HLOOKUP($D25&amp;G$4,'BUG '!$D$23:$AY$38,$A25,FALSE),"")</f>
        <v>0</v>
      </c>
      <c r="H25" s="53">
        <f>IFERROR(HLOOKUP($D25&amp;H$4,'BUG '!$D$23:$AY$38,$A25,FALSE),"")</f>
        <v>1</v>
      </c>
      <c r="I25" s="53">
        <f>IFERROR(HLOOKUP($D25,'BSX-II-LD-TS-CLS-AMBER'!$W$14:$AL$29,$A25,FALSE),"")</f>
        <v>102.41582542280891</v>
      </c>
      <c r="J25" s="53">
        <f>IFERROR(HLOOKUP($D25,'BSX-II-LD-TS-CLS-AMBER'!$D$32:$S$47,$A25,FALSE),"")</f>
        <v>5642.6987872981981</v>
      </c>
      <c r="K25" s="53">
        <f>IFERROR(HLOOKUP($D25&amp;K$4,'BUG '!$D$41:$AY$56,$A25,FALSE),"")</f>
        <v>1</v>
      </c>
      <c r="L25" s="53">
        <f>IFERROR(HLOOKUP($D25&amp;L$4,'BUG '!$D$41:$AY$56,$A25,FALSE),"")</f>
        <v>0</v>
      </c>
      <c r="M25" s="53">
        <f>IFERROR(HLOOKUP($D25&amp;M$4,'BUG '!$D$41:$AY$56,$A25,FALSE),"")</f>
        <v>1</v>
      </c>
      <c r="N25" s="53">
        <f>IFERROR(HLOOKUP($D25,'BSX-II-LD-TS-CLS-AMBER'!$W$32:$AL$47,$A25,FALSE),"")</f>
        <v>111.32154937261838</v>
      </c>
      <c r="O25" s="53">
        <f>IFERROR(HLOOKUP($D25,'BSX-II-LD-TS-CLS-AMBER'!$D$50:$S$65,$A25,FALSE),"")</f>
        <v>5642.6987872981981</v>
      </c>
      <c r="P25" s="53">
        <f>IFERROR(HLOOKUP($D25&amp;P$4,'BUG '!$D$59:$AY$74,$A25,FALSE),"")</f>
        <v>1</v>
      </c>
      <c r="Q25" s="53">
        <f>IFERROR(HLOOKUP($D25&amp;Q$4,'BUG '!$D$59:$AY$74,$A25,FALSE),"")</f>
        <v>0</v>
      </c>
      <c r="R25" s="53">
        <f>IFERROR(HLOOKUP($D25&amp;R$4,'BUG '!$D$59:$AY$74,$A25,FALSE),"")</f>
        <v>1</v>
      </c>
      <c r="S25" s="53">
        <f>IFERROR(HLOOKUP($D25,'BSX-II-LD-TS-CLS-AMBER'!$W$50:$AL$65,$A25,FALSE),"")</f>
        <v>111.32154937261838</v>
      </c>
      <c r="T25" s="53">
        <f>IFERROR(HLOOKUP($D25,'BSX-II-LD-TS-CLS-AMBER'!$D$68:$S$83,$A25,FALSE),"")</f>
        <v>5612.687245305433</v>
      </c>
      <c r="U25" s="53">
        <f>IFERROR(HLOOKUP($D25&amp;U$4,'BUG '!$D$77:$AY$92,$A25,FALSE),"")</f>
        <v>1</v>
      </c>
      <c r="V25" s="53">
        <f>IFERROR(HLOOKUP($D25&amp;V$4,'BUG '!$D$77:$AY$92,$A25,FALSE),"")</f>
        <v>0</v>
      </c>
      <c r="W25" s="53">
        <f>IFERROR(HLOOKUP($D25&amp;W$4,'BUG '!$D$77:$AY$92,$A25,FALSE),"")</f>
        <v>1</v>
      </c>
      <c r="X25" s="53">
        <f>IFERROR(HLOOKUP($D25,'BSX-II-LD-TS-CLS-AMBER'!$W$68:$AL$83,$A25,FALSE),"")</f>
        <v>110.72946897286064</v>
      </c>
      <c r="Y25" s="53">
        <f>IFERROR(HLOOKUP($D25,'BSX-II-LD-TS-CLS-AMBER'!$D$86:$S$101,$A25,FALSE),"")</f>
        <v>5888.6050157019081</v>
      </c>
      <c r="Z25" s="53">
        <f>IFERROR(HLOOKUP($D25&amp;Z$4,'BUG '!$D$95:$AY$110,$A25,FALSE),"")</f>
        <v>1</v>
      </c>
      <c r="AA25" s="53">
        <f>IFERROR(HLOOKUP($D25&amp;AA$4,'BUG '!$D$95:$AY$110,$A25,FALSE),"")</f>
        <v>0</v>
      </c>
      <c r="AB25" s="53">
        <f>IFERROR(HLOOKUP($D25&amp;AB$4,'BUG '!$D$95:$AY$110,$A25,FALSE),"")</f>
        <v>1</v>
      </c>
      <c r="AC25" s="53">
        <f>IFERROR(HLOOKUP($D25,'BSX-II-LD-TS-CLS-AMBER'!$W$86:$AL$101,$A25,FALSE),"")</f>
        <v>116.17289150129956</v>
      </c>
    </row>
    <row r="26" spans="1:29" ht="15.75" thickBot="1" x14ac:dyDescent="0.3">
      <c r="A26" s="45">
        <v>3</v>
      </c>
      <c r="B26" s="86"/>
      <c r="C26" s="89"/>
      <c r="D26" s="54" t="s">
        <v>143</v>
      </c>
      <c r="E26" s="53">
        <f>IFERROR(HLOOKUP($D26,'BSX-II-LD-TS-CLS-AMBER'!$D$14:$S$29,$A26,FALSE),"")</f>
        <v>6039.0779103153736</v>
      </c>
      <c r="F26" s="53">
        <f>IFERROR(HLOOKUP($D26&amp;F$4,'BUG '!$D$23:$AY$38,$A26,FALSE),"")</f>
        <v>1</v>
      </c>
      <c r="G26" s="53">
        <f>IFERROR(HLOOKUP($D26&amp;G$4,'BUG '!$D$23:$AY$38,$A26,FALSE),"")</f>
        <v>0</v>
      </c>
      <c r="H26" s="53">
        <f>IFERROR(HLOOKUP($D26&amp;H$4,'BUG '!$D$23:$AY$38,$A26,FALSE),"")</f>
        <v>2</v>
      </c>
      <c r="I26" s="53">
        <f>IFERROR(HLOOKUP($D26,'BSX-II-LD-TS-CLS-AMBER'!$W$14:$AL$29,$A26,FALSE),"")</f>
        <v>119.1414844385409</v>
      </c>
      <c r="J26" s="53">
        <f>IFERROR(HLOOKUP($D26,'BSX-II-LD-TS-CLS-AMBER'!$D$32:$S$47,$A26,FALSE),"")</f>
        <v>6564.2151199080154</v>
      </c>
      <c r="K26" s="53">
        <f>IFERROR(HLOOKUP($D26&amp;K$4,'BUG '!$D$41:$AY$56,$A26,FALSE),"")</f>
        <v>1</v>
      </c>
      <c r="L26" s="53">
        <f>IFERROR(HLOOKUP($D26&amp;L$4,'BUG '!$D$41:$AY$56,$A26,FALSE),"")</f>
        <v>0</v>
      </c>
      <c r="M26" s="53">
        <f>IFERROR(HLOOKUP($D26&amp;M$4,'BUG '!$D$41:$AY$56,$A26,FALSE),"")</f>
        <v>2</v>
      </c>
      <c r="N26" s="53">
        <f>IFERROR(HLOOKUP($D26,'BSX-II-LD-TS-CLS-AMBER'!$W$32:$AL$47,$A26,FALSE),"")</f>
        <v>129.50161352015317</v>
      </c>
      <c r="O26" s="53">
        <f>IFERROR(HLOOKUP($D26,'BSX-II-LD-TS-CLS-AMBER'!$D$50:$S$65,$A26,FALSE),"")</f>
        <v>6564.2151199080145</v>
      </c>
      <c r="P26" s="53">
        <f>IFERROR(HLOOKUP($D26&amp;P$4,'BUG '!$D$59:$AY$74,$A26,FALSE),"")</f>
        <v>1</v>
      </c>
      <c r="Q26" s="53">
        <f>IFERROR(HLOOKUP($D26&amp;Q$4,'BUG '!$D$59:$AY$74,$A26,FALSE),"")</f>
        <v>0</v>
      </c>
      <c r="R26" s="53">
        <f>IFERROR(HLOOKUP($D26&amp;R$4,'BUG '!$D$59:$AY$74,$A26,FALSE),"")</f>
        <v>2</v>
      </c>
      <c r="S26" s="53">
        <f>IFERROR(HLOOKUP($D26,'BSX-II-LD-TS-CLS-AMBER'!$W$50:$AL$65,$A26,FALSE),"")</f>
        <v>129.50161352015314</v>
      </c>
      <c r="T26" s="53">
        <f>IFERROR(HLOOKUP($D26,'BSX-II-LD-TS-CLS-AMBER'!$D$68:$S$83,$A26,FALSE),"")</f>
        <v>6507.7665772447581</v>
      </c>
      <c r="U26" s="53">
        <f>IFERROR(HLOOKUP($D26&amp;U$4,'BUG '!$D$77:$AY$92,$A26,FALSE),"")</f>
        <v>1</v>
      </c>
      <c r="V26" s="53">
        <f>IFERROR(HLOOKUP($D26&amp;V$4,'BUG '!$D$77:$AY$92,$A26,FALSE),"")</f>
        <v>0</v>
      </c>
      <c r="W26" s="53">
        <f>IFERROR(HLOOKUP($D26&amp;W$4,'BUG '!$D$77:$AY$92,$A26,FALSE),"")</f>
        <v>2</v>
      </c>
      <c r="X26" s="53">
        <f>IFERROR(HLOOKUP($D26,'BSX-II-LD-TS-CLS-AMBER'!$W$68:$AL$83,$A26,FALSE),"")</f>
        <v>128.38797278440356</v>
      </c>
      <c r="Y26" s="53">
        <f>IFERROR(HLOOKUP($D26,'BSX-II-LD-TS-CLS-AMBER'!$D$86:$S$101,$A26,FALSE),"")</f>
        <v>6850.2806079685743</v>
      </c>
      <c r="Z26" s="53">
        <f>IFERROR(HLOOKUP($D26&amp;Z$4,'BUG '!$D$95:$AY$110,$A26,FALSE),"")</f>
        <v>1</v>
      </c>
      <c r="AA26" s="53">
        <f>IFERROR(HLOOKUP($D26&amp;AA$4,'BUG '!$D$95:$AY$110,$A26,FALSE),"")</f>
        <v>0</v>
      </c>
      <c r="AB26" s="53">
        <f>IFERROR(HLOOKUP($D26&amp;AB$4,'BUG '!$D$95:$AY$110,$A26,FALSE),"")</f>
        <v>2</v>
      </c>
      <c r="AC26" s="53">
        <f>IFERROR(HLOOKUP($D26,'BSX-II-LD-TS-CLS-AMBER'!$W$86:$AL$101,$A26,FALSE),"")</f>
        <v>135.14523451665573</v>
      </c>
    </row>
    <row r="27" spans="1:29" ht="15.75" thickBot="1" x14ac:dyDescent="0.3">
      <c r="A27" s="45">
        <v>3</v>
      </c>
      <c r="B27" s="86"/>
      <c r="C27" s="89"/>
      <c r="D27" s="54" t="s">
        <v>62</v>
      </c>
      <c r="E27" s="53">
        <f>IFERROR(HLOOKUP($D27,'BSX-II-LD-TS-CLS-AMBER'!$D$14:$S$29,$A27,FALSE),"")</f>
        <v>5121.5369742501443</v>
      </c>
      <c r="F27" s="53">
        <f>IFERROR(HLOOKUP($D27&amp;F$4,'BUG '!$D$23:$AY$38,$A27,FALSE),"")</f>
        <v>1</v>
      </c>
      <c r="G27" s="53">
        <f>IFERROR(HLOOKUP($D27&amp;G$4,'BUG '!$D$23:$AY$38,$A27,FALSE),"")</f>
        <v>0</v>
      </c>
      <c r="H27" s="53">
        <f>IFERROR(HLOOKUP($D27&amp;H$4,'BUG '!$D$23:$AY$38,$A27,FALSE),"")</f>
        <v>1</v>
      </c>
      <c r="I27" s="53">
        <f>IFERROR(HLOOKUP($D27,'BSX-II-LD-TS-CLS-AMBER'!$W$14:$AL$29,$A27,FALSE),"")</f>
        <v>101.0398485962189</v>
      </c>
      <c r="J27" s="53">
        <f>IFERROR(HLOOKUP($D27,'BSX-II-LD-TS-CLS-AMBER'!$D$32:$S$47,$A27,FALSE),"")</f>
        <v>5566.8880154892877</v>
      </c>
      <c r="K27" s="53">
        <f>IFERROR(HLOOKUP($D27&amp;K$4,'BUG '!$D$41:$AY$56,$A27,FALSE),"")</f>
        <v>1</v>
      </c>
      <c r="L27" s="53">
        <f>IFERROR(HLOOKUP($D27&amp;L$4,'BUG '!$D$41:$AY$56,$A27,FALSE),"")</f>
        <v>0</v>
      </c>
      <c r="M27" s="53">
        <f>IFERROR(HLOOKUP($D27&amp;M$4,'BUG '!$D$41:$AY$56,$A27,FALSE),"")</f>
        <v>1</v>
      </c>
      <c r="N27" s="53">
        <f>IFERROR(HLOOKUP($D27,'BSX-II-LD-TS-CLS-AMBER'!$W$32:$AL$47,$A27,FALSE),"")</f>
        <v>109.82592238719447</v>
      </c>
      <c r="O27" s="53">
        <f>IFERROR(HLOOKUP($D27,'BSX-II-LD-TS-CLS-AMBER'!$D$50:$S$65,$A27,FALSE),"")</f>
        <v>5566.8880154892877</v>
      </c>
      <c r="P27" s="53">
        <f>IFERROR(HLOOKUP($D27&amp;P$4,'BUG '!$D$59:$AY$74,$A27,FALSE),"")</f>
        <v>1</v>
      </c>
      <c r="Q27" s="53">
        <f>IFERROR(HLOOKUP($D27&amp;Q$4,'BUG '!$D$59:$AY$74,$A27,FALSE),"")</f>
        <v>0</v>
      </c>
      <c r="R27" s="53">
        <f>IFERROR(HLOOKUP($D27&amp;R$4,'BUG '!$D$59:$AY$74,$A27,FALSE),"")</f>
        <v>1</v>
      </c>
      <c r="S27" s="53">
        <f>IFERROR(HLOOKUP($D27,'BSX-II-LD-TS-CLS-AMBER'!$W$50:$AL$65,$A27,FALSE),"")</f>
        <v>109.82592238719447</v>
      </c>
      <c r="T27" s="53">
        <f>IFERROR(HLOOKUP($D27,'BSX-II-LD-TS-CLS-AMBER'!$D$68:$S$83,$A27,FALSE),"")</f>
        <v>5537.2796844860522</v>
      </c>
      <c r="U27" s="53">
        <f>IFERROR(HLOOKUP($D27&amp;U$4,'BUG '!$D$77:$AY$92,$A27,FALSE),"")</f>
        <v>1</v>
      </c>
      <c r="V27" s="53">
        <f>IFERROR(HLOOKUP($D27&amp;V$4,'BUG '!$D$77:$AY$92,$A27,FALSE),"")</f>
        <v>0</v>
      </c>
      <c r="W27" s="53">
        <f>IFERROR(HLOOKUP($D27&amp;W$4,'BUG '!$D$77:$AY$92,$A27,FALSE),"")</f>
        <v>1</v>
      </c>
      <c r="X27" s="53">
        <f>IFERROR(HLOOKUP($D27,'BSX-II-LD-TS-CLS-AMBER'!$W$68:$AL$83,$A27,FALSE),"")</f>
        <v>109.24179670445611</v>
      </c>
      <c r="Y27" s="53">
        <f>IFERROR(HLOOKUP($D27,'BSX-II-LD-TS-CLS-AMBER'!$D$86:$S$101,$A27,FALSE),"")</f>
        <v>5809.4904451841476</v>
      </c>
      <c r="Z27" s="53">
        <f>IFERROR(HLOOKUP($D27&amp;Z$4,'BUG '!$D$95:$AY$110,$A27,FALSE),"")</f>
        <v>1</v>
      </c>
      <c r="AA27" s="53">
        <f>IFERROR(HLOOKUP($D27&amp;AA$4,'BUG '!$D$95:$AY$110,$A27,FALSE),"")</f>
        <v>0</v>
      </c>
      <c r="AB27" s="53">
        <f>IFERROR(HLOOKUP($D27&amp;AB$4,'BUG '!$D$95:$AY$110,$A27,FALSE),"")</f>
        <v>1</v>
      </c>
      <c r="AC27" s="53">
        <f>IFERROR(HLOOKUP($D27,'BSX-II-LD-TS-CLS-AMBER'!$W$86:$AL$101,$A27,FALSE),"")</f>
        <v>114.61208577695159</v>
      </c>
    </row>
    <row r="28" spans="1:29" ht="15.75" thickBot="1" x14ac:dyDescent="0.3">
      <c r="A28" s="45">
        <v>3</v>
      </c>
      <c r="B28" s="86"/>
      <c r="C28" s="89"/>
      <c r="D28" s="54" t="s">
        <v>12</v>
      </c>
      <c r="E28" s="53">
        <f>IFERROR(HLOOKUP($D28,'BSX-II-LD-TS-CLS-AMBER'!$D$14:$S$29,$A28,FALSE),"")</f>
        <v>6307.0610488393995</v>
      </c>
      <c r="F28" s="53">
        <f>IFERROR(HLOOKUP($D28&amp;F$4,'BUG '!$D$23:$AY$38,$A28,FALSE),"")</f>
        <v>1</v>
      </c>
      <c r="G28" s="53">
        <f>IFERROR(HLOOKUP($D28&amp;G$4,'BUG '!$D$23:$AY$38,$A28,FALSE),"")</f>
        <v>0</v>
      </c>
      <c r="H28" s="53">
        <f>IFERROR(HLOOKUP($D28&amp;H$4,'BUG '!$D$23:$AY$38,$A28,FALSE),"")</f>
        <v>2</v>
      </c>
      <c r="I28" s="53">
        <f>IFERROR(HLOOKUP($D28,'BSX-II-LD-TS-CLS-AMBER'!$W$14:$AL$29,$A28,FALSE),"")</f>
        <v>124.4283691918764</v>
      </c>
      <c r="J28" s="53">
        <f>IFERROR(HLOOKUP($D28,'BSX-II-LD-TS-CLS-AMBER'!$D$32:$S$47,$A28,FALSE),"")</f>
        <v>6855.5011400428248</v>
      </c>
      <c r="K28" s="53">
        <f>IFERROR(HLOOKUP($D28&amp;K$4,'BUG '!$D$41:$AY$56,$A28,FALSE),"")</f>
        <v>1</v>
      </c>
      <c r="L28" s="53">
        <f>IFERROR(HLOOKUP($D28&amp;L$4,'BUG '!$D$41:$AY$56,$A28,FALSE),"")</f>
        <v>0</v>
      </c>
      <c r="M28" s="53">
        <f>IFERROR(HLOOKUP($D28&amp;M$4,'BUG '!$D$41:$AY$56,$A28,FALSE),"")</f>
        <v>2</v>
      </c>
      <c r="N28" s="53">
        <f>IFERROR(HLOOKUP($D28,'BSX-II-LD-TS-CLS-AMBER'!$W$32:$AL$47,$A28,FALSE),"")</f>
        <v>135.24822738247434</v>
      </c>
      <c r="O28" s="53">
        <f>IFERROR(HLOOKUP($D28,'BSX-II-LD-TS-CLS-AMBER'!$D$50:$S$65,$A28,FALSE),"")</f>
        <v>6855.5011400428248</v>
      </c>
      <c r="P28" s="53">
        <f>IFERROR(HLOOKUP($D28&amp;P$4,'BUG '!$D$59:$AY$74,$A28,FALSE),"")</f>
        <v>1</v>
      </c>
      <c r="Q28" s="53">
        <f>IFERROR(HLOOKUP($D28&amp;Q$4,'BUG '!$D$59:$AY$74,$A28,FALSE),"")</f>
        <v>0</v>
      </c>
      <c r="R28" s="53">
        <f>IFERROR(HLOOKUP($D28&amp;R$4,'BUG '!$D$59:$AY$74,$A28,FALSE),"")</f>
        <v>2</v>
      </c>
      <c r="S28" s="53">
        <f>IFERROR(HLOOKUP($D28,'BSX-II-LD-TS-CLS-AMBER'!$W$50:$AL$65,$A28,FALSE),"")</f>
        <v>135.24822738247434</v>
      </c>
      <c r="T28" s="53">
        <f>IFERROR(HLOOKUP($D28,'BSX-II-LD-TS-CLS-AMBER'!$D$68:$S$83,$A28,FALSE),"")</f>
        <v>6819.0391263679185</v>
      </c>
      <c r="U28" s="53">
        <f>IFERROR(HLOOKUP($D28&amp;U$4,'BUG '!$D$77:$AY$92,$A28,FALSE),"")</f>
        <v>1</v>
      </c>
      <c r="V28" s="53">
        <f>IFERROR(HLOOKUP($D28&amp;V$4,'BUG '!$D$77:$AY$92,$A28,FALSE),"")</f>
        <v>0</v>
      </c>
      <c r="W28" s="53">
        <f>IFERROR(HLOOKUP($D28&amp;W$4,'BUG '!$D$77:$AY$92,$A28,FALSE),"")</f>
        <v>2</v>
      </c>
      <c r="X28" s="53">
        <f>IFERROR(HLOOKUP($D28,'BSX-II-LD-TS-CLS-AMBER'!$W$68:$AL$83,$A28,FALSE),"")</f>
        <v>134.52888934786702</v>
      </c>
      <c r="Y28" s="53">
        <f>IFERROR(HLOOKUP($D28,'BSX-II-LD-TS-CLS-AMBER'!$D$86:$S$101,$A28,FALSE),"")</f>
        <v>7154.2607394316938</v>
      </c>
      <c r="Z28" s="53">
        <f>IFERROR(HLOOKUP($D28&amp;Z$4,'BUG '!$D$95:$AY$110,$A28,FALSE),"")</f>
        <v>1</v>
      </c>
      <c r="AA28" s="53">
        <f>IFERROR(HLOOKUP($D28&amp;AA$4,'BUG '!$D$95:$AY$110,$A28,FALSE),"")</f>
        <v>0</v>
      </c>
      <c r="AB28" s="53">
        <f>IFERROR(HLOOKUP($D28&amp;AB$4,'BUG '!$D$95:$AY$110,$A28,FALSE),"")</f>
        <v>2</v>
      </c>
      <c r="AC28" s="53">
        <f>IFERROR(HLOOKUP($D28,'BSX-II-LD-TS-CLS-AMBER'!$W$86:$AL$101,$A28,FALSE),"")</f>
        <v>141.14228317874984</v>
      </c>
    </row>
    <row r="29" spans="1:29" ht="15.75" thickBot="1" x14ac:dyDescent="0.3">
      <c r="A29" s="45">
        <v>3</v>
      </c>
      <c r="B29" s="86"/>
      <c r="C29" s="89"/>
      <c r="D29" s="54" t="s">
        <v>144</v>
      </c>
      <c r="E29" s="53">
        <f>IFERROR(HLOOKUP($D29,'BSX-II-LD-TS-CLS-AMBER'!$D$14:$S$29,$A29,FALSE),"")</f>
        <v>6143.6168543585654</v>
      </c>
      <c r="F29" s="53">
        <f>IFERROR(HLOOKUP($D29&amp;F$4,'BUG '!$D$23:$AY$38,$A29,FALSE),"")</f>
        <v>1</v>
      </c>
      <c r="G29" s="53">
        <f>IFERROR(HLOOKUP($D29&amp;G$4,'BUG '!$D$23:$AY$38,$A29,FALSE),"")</f>
        <v>0</v>
      </c>
      <c r="H29" s="53">
        <f>IFERROR(HLOOKUP($D29&amp;H$4,'BUG '!$D$23:$AY$38,$A29,FALSE),"")</f>
        <v>2</v>
      </c>
      <c r="I29" s="53">
        <f>IFERROR(HLOOKUP($D29,'BSX-II-LD-TS-CLS-AMBER'!$W$14:$AL$29,$A29,FALSE),"")</f>
        <v>121.20387296207181</v>
      </c>
      <c r="J29" s="53">
        <f>IFERROR(HLOOKUP($D29,'BSX-II-LD-TS-CLS-AMBER'!$D$32:$S$47,$A29,FALSE),"")</f>
        <v>6677.8444069114839</v>
      </c>
      <c r="K29" s="53">
        <f>IFERROR(HLOOKUP($D29&amp;K$4,'BUG '!$D$41:$AY$56,$A29,FALSE),"")</f>
        <v>1</v>
      </c>
      <c r="L29" s="53">
        <f>IFERROR(HLOOKUP($D29&amp;L$4,'BUG '!$D$41:$AY$56,$A29,FALSE),"")</f>
        <v>0</v>
      </c>
      <c r="M29" s="53">
        <f>IFERROR(HLOOKUP($D29&amp;M$4,'BUG '!$D$41:$AY$56,$A29,FALSE),"")</f>
        <v>2</v>
      </c>
      <c r="N29" s="53">
        <f>IFERROR(HLOOKUP($D29,'BSX-II-LD-TS-CLS-AMBER'!$W$32:$AL$47,$A29,FALSE),"")</f>
        <v>131.74334017616499</v>
      </c>
      <c r="O29" s="53">
        <f>IFERROR(HLOOKUP($D29,'BSX-II-LD-TS-CLS-AMBER'!$D$50:$S$65,$A29,FALSE),"")</f>
        <v>6677.8444069114839</v>
      </c>
      <c r="P29" s="53">
        <f>IFERROR(HLOOKUP($D29&amp;P$4,'BUG '!$D$59:$AY$74,$A29,FALSE),"")</f>
        <v>1</v>
      </c>
      <c r="Q29" s="53">
        <f>IFERROR(HLOOKUP($D29&amp;Q$4,'BUG '!$D$59:$AY$74,$A29,FALSE),"")</f>
        <v>0</v>
      </c>
      <c r="R29" s="53">
        <f>IFERROR(HLOOKUP($D29&amp;R$4,'BUG '!$D$59:$AY$74,$A29,FALSE),"")</f>
        <v>2</v>
      </c>
      <c r="S29" s="53">
        <f>IFERROR(HLOOKUP($D29,'BSX-II-LD-TS-CLS-AMBER'!$W$50:$AL$65,$A29,FALSE),"")</f>
        <v>131.74334017616499</v>
      </c>
      <c r="T29" s="53">
        <f>IFERROR(HLOOKUP($D29,'BSX-II-LD-TS-CLS-AMBER'!$D$68:$S$83,$A29,FALSE),"")</f>
        <v>6620.4187165560743</v>
      </c>
      <c r="U29" s="53">
        <f>IFERROR(HLOOKUP($D29&amp;U$4,'BUG '!$D$77:$AY$92,$A29,FALSE),"")</f>
        <v>1</v>
      </c>
      <c r="V29" s="53">
        <f>IFERROR(HLOOKUP($D29&amp;V$4,'BUG '!$D$77:$AY$92,$A29,FALSE),"")</f>
        <v>0</v>
      </c>
      <c r="W29" s="53">
        <f>IFERROR(HLOOKUP($D29&amp;W$4,'BUG '!$D$77:$AY$92,$A29,FALSE),"")</f>
        <v>2</v>
      </c>
      <c r="X29" s="53">
        <f>IFERROR(HLOOKUP($D29,'BSX-II-LD-TS-CLS-AMBER'!$W$68:$AL$83,$A29,FALSE),"")</f>
        <v>130.61042185726652</v>
      </c>
      <c r="Y29" s="53">
        <f>IFERROR(HLOOKUP($D29,'BSX-II-LD-TS-CLS-AMBER'!$D$86:$S$101,$A29,FALSE),"")</f>
        <v>6968.8618072495728</v>
      </c>
      <c r="Z29" s="53">
        <f>IFERROR(HLOOKUP($D29&amp;Z$4,'BUG '!$D$95:$AY$110,$A29,FALSE),"")</f>
        <v>1</v>
      </c>
      <c r="AA29" s="53">
        <f>IFERROR(HLOOKUP($D29&amp;AA$4,'BUG '!$D$95:$AY$110,$A29,FALSE),"")</f>
        <v>0</v>
      </c>
      <c r="AB29" s="53">
        <f>IFERROR(HLOOKUP($D29&amp;AB$4,'BUG '!$D$95:$AY$110,$A29,FALSE),"")</f>
        <v>2</v>
      </c>
      <c r="AC29" s="53">
        <f>IFERROR(HLOOKUP($D29,'BSX-II-LD-TS-CLS-AMBER'!$W$86:$AL$101,$A29,FALSE),"")</f>
        <v>137.48465459347054</v>
      </c>
    </row>
    <row r="30" spans="1:29" ht="15.75" thickBot="1" x14ac:dyDescent="0.3">
      <c r="A30" s="45">
        <v>3</v>
      </c>
      <c r="B30" s="86"/>
      <c r="C30" s="89"/>
      <c r="D30" s="54" t="s">
        <v>13</v>
      </c>
      <c r="E30" s="53">
        <f>IFERROR(HLOOKUP($D30,'BSX-II-LD-TS-CLS-AMBER'!$D$14:$S$29,$A30,FALSE),"")</f>
        <v>6068.3805486849515</v>
      </c>
      <c r="F30" s="53">
        <f>IFERROR(HLOOKUP($D30&amp;F$4,'BUG '!$D$23:$AY$38,$A30,FALSE),"")</f>
        <v>2</v>
      </c>
      <c r="G30" s="53">
        <f>IFERROR(HLOOKUP($D30&amp;G$4,'BUG '!$D$23:$AY$38,$A30,FALSE),"")</f>
        <v>0</v>
      </c>
      <c r="H30" s="53">
        <f>IFERROR(HLOOKUP($D30&amp;H$4,'BUG '!$D$23:$AY$38,$A30,FALSE),"")</f>
        <v>2</v>
      </c>
      <c r="I30" s="53">
        <f>IFERROR(HLOOKUP($D30,'BSX-II-LD-TS-CLS-AMBER'!$W$14:$AL$29,$A30,FALSE),"")</f>
        <v>119.71957928764924</v>
      </c>
      <c r="J30" s="53">
        <f>IFERROR(HLOOKUP($D30,'BSX-II-LD-TS-CLS-AMBER'!$D$32:$S$47,$A30,FALSE),"")</f>
        <v>6596.06581378799</v>
      </c>
      <c r="K30" s="53">
        <f>IFERROR(HLOOKUP($D30&amp;K$4,'BUG '!$D$41:$AY$56,$A30,FALSE),"")</f>
        <v>2</v>
      </c>
      <c r="L30" s="53">
        <f>IFERROR(HLOOKUP($D30&amp;L$4,'BUG '!$D$41:$AY$56,$A30,FALSE),"")</f>
        <v>0</v>
      </c>
      <c r="M30" s="53">
        <f>IFERROR(HLOOKUP($D30&amp;M$4,'BUG '!$D$41:$AY$56,$A30,FALSE),"")</f>
        <v>2</v>
      </c>
      <c r="N30" s="53">
        <f>IFERROR(HLOOKUP($D30,'BSX-II-LD-TS-CLS-AMBER'!$W$32:$AL$47,$A30,FALSE),"")</f>
        <v>130.12997748657526</v>
      </c>
      <c r="O30" s="53">
        <f>IFERROR(HLOOKUP($D30,'BSX-II-LD-TS-CLS-AMBER'!$D$50:$S$65,$A30,FALSE),"")</f>
        <v>6596.06581378799</v>
      </c>
      <c r="P30" s="53">
        <f>IFERROR(HLOOKUP($D30&amp;P$4,'BUG '!$D$59:$AY$74,$A30,FALSE),"")</f>
        <v>2</v>
      </c>
      <c r="Q30" s="53">
        <f>IFERROR(HLOOKUP($D30&amp;Q$4,'BUG '!$D$59:$AY$74,$A30,FALSE),"")</f>
        <v>0</v>
      </c>
      <c r="R30" s="53">
        <f>IFERROR(HLOOKUP($D30&amp;R$4,'BUG '!$D$59:$AY$74,$A30,FALSE),"")</f>
        <v>2</v>
      </c>
      <c r="S30" s="53">
        <f>IFERROR(HLOOKUP($D30,'BSX-II-LD-TS-CLS-AMBER'!$W$50:$AL$65,$A30,FALSE),"")</f>
        <v>130.12997748657526</v>
      </c>
      <c r="T30" s="53">
        <f>IFERROR(HLOOKUP($D30,'BSX-II-LD-TS-CLS-AMBER'!$D$68:$S$83,$A30,FALSE),"")</f>
        <v>6560.9836459070557</v>
      </c>
      <c r="U30" s="53">
        <f>IFERROR(HLOOKUP($D30&amp;U$4,'BUG '!$D$77:$AY$92,$A30,FALSE),"")</f>
        <v>2</v>
      </c>
      <c r="V30" s="53">
        <f>IFERROR(HLOOKUP($D30&amp;V$4,'BUG '!$D$77:$AY$92,$A30,FALSE),"")</f>
        <v>0</v>
      </c>
      <c r="W30" s="53">
        <f>IFERROR(HLOOKUP($D30&amp;W$4,'BUG '!$D$77:$AY$92,$A30,FALSE),"")</f>
        <v>2</v>
      </c>
      <c r="X30" s="53">
        <f>IFERROR(HLOOKUP($D30,'BSX-II-LD-TS-CLS-AMBER'!$W$68:$AL$83,$A30,FALSE),"")</f>
        <v>129.43786163367042</v>
      </c>
      <c r="Y30" s="53">
        <f>IFERROR(HLOOKUP($D30,'BSX-II-LD-TS-CLS-AMBER'!$D$86:$S$101,$A30,FALSE),"")</f>
        <v>6883.5193404980164</v>
      </c>
      <c r="Z30" s="53">
        <f>IFERROR(HLOOKUP($D30&amp;Z$4,'BUG '!$D$95:$AY$110,$A30,FALSE),"")</f>
        <v>2</v>
      </c>
      <c r="AA30" s="53">
        <f>IFERROR(HLOOKUP($D30&amp;AA$4,'BUG '!$D$95:$AY$110,$A30,FALSE),"")</f>
        <v>0</v>
      </c>
      <c r="AB30" s="53">
        <f>IFERROR(HLOOKUP($D30&amp;AB$4,'BUG '!$D$95:$AY$110,$A30,FALSE),"")</f>
        <v>2</v>
      </c>
      <c r="AC30" s="53">
        <f>IFERROR(HLOOKUP($D30,'BSX-II-LD-TS-CLS-AMBER'!$W$86:$AL$101,$A30,FALSE),"")</f>
        <v>135.80098229690032</v>
      </c>
    </row>
    <row r="31" spans="1:29" ht="15.75" thickBot="1" x14ac:dyDescent="0.3">
      <c r="A31" s="45">
        <v>3</v>
      </c>
      <c r="B31" s="86"/>
      <c r="C31" s="89"/>
      <c r="D31" s="54" t="s">
        <v>145</v>
      </c>
      <c r="E31" s="53">
        <f>IFERROR(HLOOKUP($D31,'BSX-II-LD-TS-CLS-AMBER'!$D$14:$S$29,$A31,FALSE),"")</f>
        <v>6107.3115622772884</v>
      </c>
      <c r="F31" s="53">
        <f>IFERROR(HLOOKUP($D31&amp;F$4,'BUG '!$D$23:$AY$38,$A31,FALSE),"")</f>
        <v>2</v>
      </c>
      <c r="G31" s="53">
        <f>IFERROR(HLOOKUP($D31&amp;G$4,'BUG '!$D$23:$AY$38,$A31,FALSE),"")</f>
        <v>0</v>
      </c>
      <c r="H31" s="53">
        <f>IFERROR(HLOOKUP($D31&amp;H$4,'BUG '!$D$23:$AY$38,$A31,FALSE),"")</f>
        <v>1</v>
      </c>
      <c r="I31" s="53">
        <f>IFERROR(HLOOKUP($D31,'BSX-II-LD-TS-CLS-AMBER'!$W$14:$AL$29,$A31,FALSE),"")</f>
        <v>120.48762679738005</v>
      </c>
      <c r="J31" s="53">
        <f>IFERROR(HLOOKUP($D31,'BSX-II-LD-TS-CLS-AMBER'!$D$32:$S$47,$A31,FALSE),"")</f>
        <v>6638.3821329100956</v>
      </c>
      <c r="K31" s="53">
        <f>IFERROR(HLOOKUP($D31&amp;K$4,'BUG '!$D$41:$AY$56,$A31,FALSE),"")</f>
        <v>2</v>
      </c>
      <c r="L31" s="53">
        <f>IFERROR(HLOOKUP($D31&amp;L$4,'BUG '!$D$41:$AY$56,$A31,FALSE),"")</f>
        <v>0</v>
      </c>
      <c r="M31" s="53">
        <f>IFERROR(HLOOKUP($D31&amp;M$4,'BUG '!$D$41:$AY$56,$A31,FALSE),"")</f>
        <v>1</v>
      </c>
      <c r="N31" s="53">
        <f>IFERROR(HLOOKUP($D31,'BSX-II-LD-TS-CLS-AMBER'!$W$32:$AL$47,$A31,FALSE),"")</f>
        <v>130.96481173628266</v>
      </c>
      <c r="O31" s="53">
        <f>IFERROR(HLOOKUP($D31,'BSX-II-LD-TS-CLS-AMBER'!$D$50:$S$65,$A31,FALSE),"")</f>
        <v>6638.3821329100956</v>
      </c>
      <c r="P31" s="53">
        <f>IFERROR(HLOOKUP($D31&amp;P$4,'BUG '!$D$59:$AY$74,$A31,FALSE),"")</f>
        <v>2</v>
      </c>
      <c r="Q31" s="53">
        <f>IFERROR(HLOOKUP($D31&amp;Q$4,'BUG '!$D$59:$AY$74,$A31,FALSE),"")</f>
        <v>0</v>
      </c>
      <c r="R31" s="53">
        <f>IFERROR(HLOOKUP($D31&amp;R$4,'BUG '!$D$59:$AY$74,$A31,FALSE),"")</f>
        <v>1</v>
      </c>
      <c r="S31" s="53">
        <f>IFERROR(HLOOKUP($D31,'BSX-II-LD-TS-CLS-AMBER'!$W$50:$AL$65,$A31,FALSE),"")</f>
        <v>130.96481173628266</v>
      </c>
      <c r="T31" s="53">
        <f>IFERROR(HLOOKUP($D31,'BSX-II-LD-TS-CLS-AMBER'!$D$68:$S$83,$A31,FALSE),"")</f>
        <v>6581.295795823411</v>
      </c>
      <c r="U31" s="53">
        <f>IFERROR(HLOOKUP($D31&amp;U$4,'BUG '!$D$77:$AY$92,$A31,FALSE),"")</f>
        <v>2</v>
      </c>
      <c r="V31" s="53">
        <f>IFERROR(HLOOKUP($D31&amp;V$4,'BUG '!$D$77:$AY$92,$A31,FALSE),"")</f>
        <v>0</v>
      </c>
      <c r="W31" s="53">
        <f>IFERROR(HLOOKUP($D31&amp;W$4,'BUG '!$D$77:$AY$92,$A31,FALSE),"")</f>
        <v>1</v>
      </c>
      <c r="X31" s="53">
        <f>IFERROR(HLOOKUP($D31,'BSX-II-LD-TS-CLS-AMBER'!$W$68:$AL$83,$A31,FALSE),"")</f>
        <v>129.83858832226622</v>
      </c>
      <c r="Y31" s="53">
        <f>IFERROR(HLOOKUP($D31,'BSX-II-LD-TS-CLS-AMBER'!$D$86:$S$101,$A31,FALSE),"")</f>
        <v>6927.6797854236584</v>
      </c>
      <c r="Z31" s="53">
        <f>IFERROR(HLOOKUP($D31&amp;Z$4,'BUG '!$D$95:$AY$110,$A31,FALSE),"")</f>
        <v>2</v>
      </c>
      <c r="AA31" s="53">
        <f>IFERROR(HLOOKUP($D31&amp;AA$4,'BUG '!$D$95:$AY$110,$A31,FALSE),"")</f>
        <v>0</v>
      </c>
      <c r="AB31" s="53">
        <f>IFERROR(HLOOKUP($D31&amp;AB$4,'BUG '!$D$95:$AY$110,$A31,FALSE),"")</f>
        <v>1</v>
      </c>
      <c r="AC31" s="53">
        <f>IFERROR(HLOOKUP($D31,'BSX-II-LD-TS-CLS-AMBER'!$W$86:$AL$101,$A31,FALSE),"")</f>
        <v>136.67219824079805</v>
      </c>
    </row>
    <row r="32" spans="1:29" ht="15.75" thickBot="1" x14ac:dyDescent="0.3">
      <c r="A32" s="45">
        <v>3</v>
      </c>
      <c r="B32" s="86"/>
      <c r="C32" s="89"/>
      <c r="D32" s="54" t="s">
        <v>14</v>
      </c>
      <c r="E32" s="53">
        <f>IFERROR(HLOOKUP($D32,'BSX-II-LD-TS-CLS-AMBER'!$D$14:$S$29,$A32,FALSE),"")</f>
        <v>5475.0517287051462</v>
      </c>
      <c r="F32" s="53">
        <f>IFERROR(HLOOKUP($D32&amp;F$4,'BUG '!$D$23:$AY$38,$A32,FALSE),"")</f>
        <v>2</v>
      </c>
      <c r="G32" s="53">
        <f>IFERROR(HLOOKUP($D32&amp;G$4,'BUG '!$D$23:$AY$38,$A32,FALSE),"")</f>
        <v>0</v>
      </c>
      <c r="H32" s="53">
        <f>IFERROR(HLOOKUP($D32&amp;H$4,'BUG '!$D$23:$AY$38,$A32,FALSE),"")</f>
        <v>2</v>
      </c>
      <c r="I32" s="53">
        <f>IFERROR(HLOOKUP($D32,'BSX-II-LD-TS-CLS-AMBER'!$W$14:$AL$29,$A32,FALSE),"")</f>
        <v>108.01413726117434</v>
      </c>
      <c r="J32" s="53">
        <f>IFERROR(HLOOKUP($D32,'BSX-II-LD-TS-CLS-AMBER'!$D$32:$S$47,$A32,FALSE),"")</f>
        <v>5951.1431833751594</v>
      </c>
      <c r="K32" s="53">
        <f>IFERROR(HLOOKUP($D32&amp;K$4,'BUG '!$D$41:$AY$56,$A32,FALSE),"")</f>
        <v>2</v>
      </c>
      <c r="L32" s="53">
        <f>IFERROR(HLOOKUP($D32&amp;L$4,'BUG '!$D$41:$AY$56,$A32,FALSE),"")</f>
        <v>0</v>
      </c>
      <c r="M32" s="53">
        <f>IFERROR(HLOOKUP($D32&amp;M$4,'BUG '!$D$41:$AY$56,$A32,FALSE),"")</f>
        <v>2</v>
      </c>
      <c r="N32" s="53">
        <f>IFERROR(HLOOKUP($D32,'BSX-II-LD-TS-CLS-AMBER'!$W$32:$AL$47,$A32,FALSE),"")</f>
        <v>117.40667093605907</v>
      </c>
      <c r="O32" s="53">
        <f>IFERROR(HLOOKUP($D32,'BSX-II-LD-TS-CLS-AMBER'!$D$50:$S$65,$A32,FALSE),"")</f>
        <v>5951.1431833751594</v>
      </c>
      <c r="P32" s="53">
        <f>IFERROR(HLOOKUP($D32&amp;P$4,'BUG '!$D$59:$AY$74,$A32,FALSE),"")</f>
        <v>2</v>
      </c>
      <c r="Q32" s="53">
        <f>IFERROR(HLOOKUP($D32&amp;Q$4,'BUG '!$D$59:$AY$74,$A32,FALSE),"")</f>
        <v>0</v>
      </c>
      <c r="R32" s="53">
        <f>IFERROR(HLOOKUP($D32&amp;R$4,'BUG '!$D$59:$AY$74,$A32,FALSE),"")</f>
        <v>2</v>
      </c>
      <c r="S32" s="53">
        <f>IFERROR(HLOOKUP($D32,'BSX-II-LD-TS-CLS-AMBER'!$W$50:$AL$65,$A32,FALSE),"")</f>
        <v>117.40667093605907</v>
      </c>
      <c r="T32" s="53">
        <f>IFERROR(HLOOKUP($D32,'BSX-II-LD-TS-CLS-AMBER'!$D$68:$S$83,$A32,FALSE),"")</f>
        <v>5919.4911334810804</v>
      </c>
      <c r="U32" s="53">
        <f>IFERROR(HLOOKUP($D32&amp;U$4,'BUG '!$D$77:$AY$92,$A32,FALSE),"")</f>
        <v>2</v>
      </c>
      <c r="V32" s="53">
        <f>IFERROR(HLOOKUP($D32&amp;V$4,'BUG '!$D$77:$AY$92,$A32,FALSE),"")</f>
        <v>0</v>
      </c>
      <c r="W32" s="53">
        <f>IFERROR(HLOOKUP($D32&amp;W$4,'BUG '!$D$77:$AY$92,$A32,FALSE),"")</f>
        <v>2</v>
      </c>
      <c r="X32" s="53">
        <f>IFERROR(HLOOKUP($D32,'BSX-II-LD-TS-CLS-AMBER'!$W$68:$AL$83,$A32,FALSE),"")</f>
        <v>116.78222590224655</v>
      </c>
      <c r="Y32" s="53">
        <f>IFERROR(HLOOKUP($D32,'BSX-II-LD-TS-CLS-AMBER'!$D$86:$S$101,$A32,FALSE),"")</f>
        <v>6210.491277271014</v>
      </c>
      <c r="Z32" s="53">
        <f>IFERROR(HLOOKUP($D32&amp;Z$4,'BUG '!$D$95:$AY$110,$A32,FALSE),"")</f>
        <v>2</v>
      </c>
      <c r="AA32" s="53">
        <f>IFERROR(HLOOKUP($D32&amp;AA$4,'BUG '!$D$95:$AY$110,$A32,FALSE),"")</f>
        <v>0</v>
      </c>
      <c r="AB32" s="53">
        <f>IFERROR(HLOOKUP($D32&amp;AB$4,'BUG '!$D$95:$AY$110,$A32,FALSE),"")</f>
        <v>2</v>
      </c>
      <c r="AC32" s="53">
        <f>IFERROR(HLOOKUP($D32,'BSX-II-LD-TS-CLS-AMBER'!$W$86:$AL$101,$A32,FALSE),"")</f>
        <v>122.523199875068</v>
      </c>
    </row>
    <row r="33" spans="1:29" ht="15.75" thickBot="1" x14ac:dyDescent="0.3">
      <c r="A33" s="45">
        <v>3</v>
      </c>
      <c r="B33" s="86"/>
      <c r="C33" s="89"/>
      <c r="D33" s="54" t="s">
        <v>15</v>
      </c>
      <c r="E33" s="53">
        <f>IFERROR(HLOOKUP($D33,'BSX-II-LD-TS-CLS-AMBER'!$D$14:$S$29,$A33,FALSE),"")</f>
        <v>4940.6316389471485</v>
      </c>
      <c r="F33" s="53">
        <f>IFERROR(HLOOKUP($D33&amp;F$4,'BUG '!$D$23:$AY$38,$A33,FALSE),"")</f>
        <v>2</v>
      </c>
      <c r="G33" s="53">
        <f>IFERROR(HLOOKUP($D33&amp;G$4,'BUG '!$D$23:$AY$38,$A33,FALSE),"")</f>
        <v>0</v>
      </c>
      <c r="H33" s="53">
        <f>IFERROR(HLOOKUP($D33&amp;H$4,'BUG '!$D$23:$AY$38,$A33,FALSE),"")</f>
        <v>2</v>
      </c>
      <c r="I33" s="53">
        <f>IFERROR(HLOOKUP($D33,'BSX-II-LD-TS-CLS-AMBER'!$W$14:$AL$29,$A33,FALSE),"")</f>
        <v>97.470871591627599</v>
      </c>
      <c r="J33" s="53">
        <f>IFERROR(HLOOKUP($D33,'BSX-II-LD-TS-CLS-AMBER'!$D$32:$S$47,$A33,FALSE),"")</f>
        <v>5370.2517814642924</v>
      </c>
      <c r="K33" s="53">
        <f>IFERROR(HLOOKUP($D33&amp;K$4,'BUG '!$D$41:$AY$56,$A33,FALSE),"")</f>
        <v>2</v>
      </c>
      <c r="L33" s="53">
        <f>IFERROR(HLOOKUP($D33&amp;L$4,'BUG '!$D$41:$AY$56,$A33,FALSE),"")</f>
        <v>0</v>
      </c>
      <c r="M33" s="53">
        <f>IFERROR(HLOOKUP($D33&amp;M$4,'BUG '!$D$41:$AY$56,$A33,FALSE),"")</f>
        <v>2</v>
      </c>
      <c r="N33" s="53">
        <f>IFERROR(HLOOKUP($D33,'BSX-II-LD-TS-CLS-AMBER'!$W$32:$AL$47,$A33,FALSE),"")</f>
        <v>105.94659955611696</v>
      </c>
      <c r="O33" s="53">
        <f>IFERROR(HLOOKUP($D33,'BSX-II-LD-TS-CLS-AMBER'!$D$50:$S$65,$A33,FALSE),"")</f>
        <v>5370.2517814642924</v>
      </c>
      <c r="P33" s="53">
        <f>IFERROR(HLOOKUP($D33&amp;P$4,'BUG '!$D$59:$AY$74,$A33,FALSE),"")</f>
        <v>2</v>
      </c>
      <c r="Q33" s="53">
        <f>IFERROR(HLOOKUP($D33&amp;Q$4,'BUG '!$D$59:$AY$74,$A33,FALSE),"")</f>
        <v>0</v>
      </c>
      <c r="R33" s="53">
        <f>IFERROR(HLOOKUP($D33&amp;R$4,'BUG '!$D$59:$AY$74,$A33,FALSE),"")</f>
        <v>2</v>
      </c>
      <c r="S33" s="53">
        <f>IFERROR(HLOOKUP($D33,'BSX-II-LD-TS-CLS-AMBER'!$W$50:$AL$65,$A33,FALSE),"")</f>
        <v>105.94659955611696</v>
      </c>
      <c r="T33" s="53">
        <f>IFERROR(HLOOKUP($D33,'BSX-II-LD-TS-CLS-AMBER'!$D$68:$S$83,$A33,FALSE),"")</f>
        <v>5341.6892898399065</v>
      </c>
      <c r="U33" s="53">
        <f>IFERROR(HLOOKUP($D33&amp;U$4,'BUG '!$D$77:$AY$92,$A33,FALSE),"")</f>
        <v>2</v>
      </c>
      <c r="V33" s="53">
        <f>IFERROR(HLOOKUP($D33&amp;V$4,'BUG '!$D$77:$AY$92,$A33,FALSE),"")</f>
        <v>0</v>
      </c>
      <c r="W33" s="53">
        <f>IFERROR(HLOOKUP($D33&amp;W$4,'BUG '!$D$77:$AY$92,$A33,FALSE),"")</f>
        <v>2</v>
      </c>
      <c r="X33" s="53">
        <f>IFERROR(HLOOKUP($D33,'BSX-II-LD-TS-CLS-AMBER'!$W$68:$AL$83,$A33,FALSE),"")</f>
        <v>105.38310663518941</v>
      </c>
      <c r="Y33" s="53">
        <f>IFERROR(HLOOKUP($D33,'BSX-II-LD-TS-CLS-AMBER'!$D$86:$S$101,$A33,FALSE),"")</f>
        <v>5604.2848941533539</v>
      </c>
      <c r="Z33" s="53">
        <f>IFERROR(HLOOKUP($D33&amp;Z$4,'BUG '!$D$95:$AY$110,$A33,FALSE),"")</f>
        <v>2</v>
      </c>
      <c r="AA33" s="53">
        <f>IFERROR(HLOOKUP($D33&amp;AA$4,'BUG '!$D$95:$AY$110,$A33,FALSE),"")</f>
        <v>0</v>
      </c>
      <c r="AB33" s="53">
        <f>IFERROR(HLOOKUP($D33&amp;AB$4,'BUG '!$D$95:$AY$110,$A33,FALSE),"")</f>
        <v>2</v>
      </c>
      <c r="AC33" s="53">
        <f>IFERROR(HLOOKUP($D33,'BSX-II-LD-TS-CLS-AMBER'!$W$86:$AL$101,$A33,FALSE),"")</f>
        <v>110.56370383389419</v>
      </c>
    </row>
    <row r="34" spans="1:29" ht="15.75" thickBot="1" x14ac:dyDescent="0.3">
      <c r="A34" s="45">
        <v>3</v>
      </c>
      <c r="B34" s="86"/>
      <c r="C34" s="89"/>
      <c r="D34" s="54" t="s">
        <v>18</v>
      </c>
      <c r="E34" s="53">
        <f>IFERROR(HLOOKUP($D34,'BSX-II-LD-TS-CLS-AMBER'!$D$14:$S$29,$A34,FALSE),"")</f>
        <v>7208.8885991936941</v>
      </c>
      <c r="F34" s="53">
        <f>IFERROR(HLOOKUP($D34&amp;F$4,'BUG '!$D$23:$AY$38,$A34,FALSE),"")</f>
        <v>3</v>
      </c>
      <c r="G34" s="53">
        <f>IFERROR(HLOOKUP($D34&amp;G$4,'BUG '!$D$23:$AY$38,$A34,FALSE),"")</f>
        <v>0</v>
      </c>
      <c r="H34" s="53">
        <f>IFERROR(HLOOKUP($D34&amp;H$4,'BUG '!$D$23:$AY$38,$A34,FALSE),"")</f>
        <v>3</v>
      </c>
      <c r="I34" s="53">
        <f>IFERROR(HLOOKUP($D34,'BSX-II-LD-TS-CLS-AMBER'!$W$14:$AL$29,$A34,FALSE),"")</f>
        <v>142.22000471180507</v>
      </c>
      <c r="J34" s="53">
        <f>IFERROR(HLOOKUP($D34,'BSX-II-LD-TS-CLS-AMBER'!$D$32:$S$47,$A34,FALSE),"")</f>
        <v>7835.7484773844517</v>
      </c>
      <c r="K34" s="53">
        <f>IFERROR(HLOOKUP($D34&amp;K$4,'BUG '!$D$41:$AY$56,$A34,FALSE),"")</f>
        <v>3</v>
      </c>
      <c r="L34" s="53">
        <f>IFERROR(HLOOKUP($D34&amp;L$4,'BUG '!$D$41:$AY$56,$A34,FALSE),"")</f>
        <v>0</v>
      </c>
      <c r="M34" s="53">
        <f>IFERROR(HLOOKUP($D34&amp;M$4,'BUG '!$D$41:$AY$56,$A34,FALSE),"")</f>
        <v>3</v>
      </c>
      <c r="N34" s="53">
        <f>IFERROR(HLOOKUP($D34,'BSX-II-LD-TS-CLS-AMBER'!$W$32:$AL$47,$A34,FALSE),"")</f>
        <v>154.58696164326642</v>
      </c>
      <c r="O34" s="53">
        <f>IFERROR(HLOOKUP($D34,'BSX-II-LD-TS-CLS-AMBER'!$D$50:$S$65,$A34,FALSE),"")</f>
        <v>7835.7484773844517</v>
      </c>
      <c r="P34" s="53">
        <f>IFERROR(HLOOKUP($D34&amp;P$4,'BUG '!$D$59:$AY$74,$A34,FALSE),"")</f>
        <v>3</v>
      </c>
      <c r="Q34" s="53">
        <f>IFERROR(HLOOKUP($D34&amp;Q$4,'BUG '!$D$59:$AY$74,$A34,FALSE),"")</f>
        <v>0</v>
      </c>
      <c r="R34" s="53">
        <f>IFERROR(HLOOKUP($D34&amp;R$4,'BUG '!$D$59:$AY$74,$A34,FALSE),"")</f>
        <v>3</v>
      </c>
      <c r="S34" s="53">
        <f>IFERROR(HLOOKUP($D34,'BSX-II-LD-TS-CLS-AMBER'!$W$50:$AL$65,$A34,FALSE),"")</f>
        <v>154.58696164326642</v>
      </c>
      <c r="T34" s="53">
        <f>IFERROR(HLOOKUP($D34,'BSX-II-LD-TS-CLS-AMBER'!$D$68:$S$83,$A34,FALSE),"")</f>
        <v>7794.0728708461174</v>
      </c>
      <c r="U34" s="53">
        <f>IFERROR(HLOOKUP($D34&amp;U$4,'BUG '!$D$77:$AY$92,$A34,FALSE),"")</f>
        <v>3</v>
      </c>
      <c r="V34" s="53">
        <f>IFERROR(HLOOKUP($D34&amp;V$4,'BUG '!$D$77:$AY$92,$A34,FALSE),"")</f>
        <v>0</v>
      </c>
      <c r="W34" s="53">
        <f>IFERROR(HLOOKUP($D34&amp;W$4,'BUG '!$D$77:$AY$92,$A34,FALSE),"")</f>
        <v>3</v>
      </c>
      <c r="X34" s="53">
        <f>IFERROR(HLOOKUP($D34,'BSX-II-LD-TS-CLS-AMBER'!$W$68:$AL$83,$A34,FALSE),"")</f>
        <v>153.76476764252791</v>
      </c>
      <c r="Y34" s="53">
        <f>IFERROR(HLOOKUP($D34,'BSX-II-LD-TS-CLS-AMBER'!$D$86:$S$101,$A34,FALSE),"")</f>
        <v>8177.2268067135155</v>
      </c>
      <c r="Z34" s="53">
        <f>IFERROR(HLOOKUP($D34&amp;Z$4,'BUG '!$D$95:$AY$110,$A34,FALSE),"")</f>
        <v>3</v>
      </c>
      <c r="AA34" s="53">
        <f>IFERROR(HLOOKUP($D34&amp;AA$4,'BUG '!$D$95:$AY$110,$A34,FALSE),"")</f>
        <v>0</v>
      </c>
      <c r="AB34" s="53">
        <f>IFERROR(HLOOKUP($D34&amp;AB$4,'BUG '!$D$95:$AY$110,$A34,FALSE),"")</f>
        <v>3</v>
      </c>
      <c r="AC34" s="53">
        <f>IFERROR(HLOOKUP($D34,'BSX-II-LD-TS-CLS-AMBER'!$W$86:$AL$101,$A34,FALSE),"")</f>
        <v>161.32379062014792</v>
      </c>
    </row>
    <row r="35" spans="1:29" ht="15.75" thickBot="1" x14ac:dyDescent="0.3">
      <c r="A35" s="45">
        <v>3</v>
      </c>
      <c r="B35" s="86"/>
      <c r="C35" s="89"/>
      <c r="D35" s="54" t="s">
        <v>19</v>
      </c>
      <c r="E35" s="53">
        <f>IFERROR(HLOOKUP($D35,'BSX-II-LD-TS-CLS-AMBER'!$D$14:$S$29,$A35,FALSE),"")</f>
        <v>7149.5057235671256</v>
      </c>
      <c r="F35" s="53">
        <f>IFERROR(HLOOKUP($D35&amp;F$4,'BUG '!$D$23:$AY$38,$A35,FALSE),"")</f>
        <v>3</v>
      </c>
      <c r="G35" s="53">
        <f>IFERROR(HLOOKUP($D35&amp;G$4,'BUG '!$D$23:$AY$38,$A35,FALSE),"")</f>
        <v>0</v>
      </c>
      <c r="H35" s="53">
        <f>IFERROR(HLOOKUP($D35&amp;H$4,'BUG '!$D$23:$AY$38,$A35,FALSE),"")</f>
        <v>2</v>
      </c>
      <c r="I35" s="53">
        <f>IFERROR(HLOOKUP($D35,'BSX-II-LD-TS-CLS-AMBER'!$W$14:$AL$29,$A35,FALSE),"")</f>
        <v>141.04847421369811</v>
      </c>
      <c r="J35" s="53">
        <f>IFERROR(HLOOKUP($D35,'BSX-II-LD-TS-CLS-AMBER'!$D$32:$S$47,$A35,FALSE),"")</f>
        <v>7771.2018734425274</v>
      </c>
      <c r="K35" s="53">
        <f>IFERROR(HLOOKUP($D35&amp;K$4,'BUG '!$D$41:$AY$56,$A35,FALSE),"")</f>
        <v>3</v>
      </c>
      <c r="L35" s="53">
        <f>IFERROR(HLOOKUP($D35&amp;L$4,'BUG '!$D$41:$AY$56,$A35,FALSE),"")</f>
        <v>0</v>
      </c>
      <c r="M35" s="53">
        <f>IFERROR(HLOOKUP($D35&amp;M$4,'BUG '!$D$41:$AY$56,$A35,FALSE),"")</f>
        <v>3</v>
      </c>
      <c r="N35" s="53">
        <f>IFERROR(HLOOKUP($D35,'BSX-II-LD-TS-CLS-AMBER'!$W$32:$AL$47,$A35,FALSE),"")</f>
        <v>153.31355892793272</v>
      </c>
      <c r="O35" s="53">
        <f>IFERROR(HLOOKUP($D35,'BSX-II-LD-TS-CLS-AMBER'!$D$50:$S$65,$A35,FALSE),"")</f>
        <v>7771.2018734425274</v>
      </c>
      <c r="P35" s="53">
        <f>IFERROR(HLOOKUP($D35&amp;P$4,'BUG '!$D$59:$AY$74,$A35,FALSE),"")</f>
        <v>3</v>
      </c>
      <c r="Q35" s="53">
        <f>IFERROR(HLOOKUP($D35&amp;Q$4,'BUG '!$D$59:$AY$74,$A35,FALSE),"")</f>
        <v>0</v>
      </c>
      <c r="R35" s="53">
        <f>IFERROR(HLOOKUP($D35&amp;R$4,'BUG '!$D$59:$AY$74,$A35,FALSE),"")</f>
        <v>3</v>
      </c>
      <c r="S35" s="53">
        <f>IFERROR(HLOOKUP($D35,'BSX-II-LD-TS-CLS-AMBER'!$W$50:$AL$65,$A35,FALSE),"")</f>
        <v>153.31355892793272</v>
      </c>
      <c r="T35" s="53">
        <f>IFERROR(HLOOKUP($D35,'BSX-II-LD-TS-CLS-AMBER'!$D$68:$S$83,$A35,FALSE),"")</f>
        <v>7729.8695677231308</v>
      </c>
      <c r="U35" s="53">
        <f>IFERROR(HLOOKUP($D35&amp;U$4,'BUG '!$D$77:$AY$92,$A35,FALSE),"")</f>
        <v>3</v>
      </c>
      <c r="V35" s="53">
        <f>IFERROR(HLOOKUP($D35&amp;V$4,'BUG '!$D$77:$AY$92,$A35,FALSE),"")</f>
        <v>0</v>
      </c>
      <c r="W35" s="53">
        <f>IFERROR(HLOOKUP($D35&amp;W$4,'BUG '!$D$77:$AY$92,$A35,FALSE),"")</f>
        <v>3</v>
      </c>
      <c r="X35" s="53">
        <f>IFERROR(HLOOKUP($D35,'BSX-II-LD-TS-CLS-AMBER'!$W$68:$AL$83,$A35,FALSE),"")</f>
        <v>152.49813771101728</v>
      </c>
      <c r="Y35" s="53">
        <f>IFERROR(HLOOKUP($D35,'BSX-II-LD-TS-CLS-AMBER'!$D$86:$S$101,$A35,FALSE),"")</f>
        <v>8109.8672913386154</v>
      </c>
      <c r="Z35" s="53">
        <f>IFERROR(HLOOKUP($D35&amp;Z$4,'BUG '!$D$95:$AY$110,$A35,FALSE),"")</f>
        <v>3</v>
      </c>
      <c r="AA35" s="53">
        <f>IFERROR(HLOOKUP($D35&amp;AA$4,'BUG '!$D$95:$AY$110,$A35,FALSE),"")</f>
        <v>0</v>
      </c>
      <c r="AB35" s="53">
        <f>IFERROR(HLOOKUP($D35&amp;AB$4,'BUG '!$D$95:$AY$110,$A35,FALSE),"")</f>
        <v>3</v>
      </c>
      <c r="AC35" s="53">
        <f>IFERROR(HLOOKUP($D35,'BSX-II-LD-TS-CLS-AMBER'!$W$86:$AL$101,$A35,FALSE),"")</f>
        <v>159.99489359778659</v>
      </c>
    </row>
    <row r="36" spans="1:29" ht="15.75" thickBot="1" x14ac:dyDescent="0.3">
      <c r="A36" s="45">
        <v>3</v>
      </c>
      <c r="B36" s="87"/>
      <c r="C36" s="90"/>
      <c r="D36" s="55" t="s">
        <v>117</v>
      </c>
      <c r="E36" s="53">
        <f>IFERROR(HLOOKUP($D36,'BSX-II-LD-TS-CLS-AMBER'!$D$14:$S$29,$A36,FALSE),"")</f>
        <v>6763.6213613151858</v>
      </c>
      <c r="F36" s="53">
        <f>IFERROR(HLOOKUP($D36&amp;F$4,'BUG '!$D$23:$AY$38,$A36,FALSE),"")</f>
        <v>2</v>
      </c>
      <c r="G36" s="53">
        <f>IFERROR(HLOOKUP($D36&amp;G$4,'BUG '!$D$23:$AY$38,$A36,FALSE),"")</f>
        <v>0</v>
      </c>
      <c r="H36" s="53">
        <f>IFERROR(HLOOKUP($D36&amp;H$4,'BUG '!$D$23:$AY$38,$A36,FALSE),"")</f>
        <v>2</v>
      </c>
      <c r="I36" s="53">
        <f>IFERROR(HLOOKUP($D36,'BSX-II-LD-TS-CLS-AMBER'!$W$14:$AL$29,$A36,FALSE),"")</f>
        <v>133.43558422898934</v>
      </c>
      <c r="J36" s="53">
        <f>IFERROR(HLOOKUP($D36,'BSX-II-LD-TS-CLS-AMBER'!$D$32:$S$47,$A36,FALSE),"")</f>
        <v>7044.7551469377277</v>
      </c>
      <c r="K36" s="53">
        <f>IFERROR(HLOOKUP($D36&amp;K$4,'BUG '!$D$41:$AY$56,$A36,FALSE),"")</f>
        <v>2</v>
      </c>
      <c r="L36" s="53">
        <f>IFERROR(HLOOKUP($D36&amp;L$4,'BUG '!$D$41:$AY$56,$A36,FALSE),"")</f>
        <v>0</v>
      </c>
      <c r="M36" s="53">
        <f>IFERROR(HLOOKUP($D36&amp;M$4,'BUG '!$D$41:$AY$56,$A36,FALSE),"")</f>
        <v>2</v>
      </c>
      <c r="N36" s="53">
        <f>IFERROR(HLOOKUP($D36,'BSX-II-LD-TS-CLS-AMBER'!$W$32:$AL$47,$A36,FALSE),"")</f>
        <v>138.98191051295461</v>
      </c>
      <c r="O36" s="53">
        <f>IFERROR(HLOOKUP($D36,'BSX-II-LD-TS-CLS-AMBER'!$D$50:$S$65,$A36,FALSE),"")</f>
        <v>7044.7551469377277</v>
      </c>
      <c r="P36" s="53">
        <f>IFERROR(HLOOKUP($D36&amp;P$4,'BUG '!$D$59:$AY$74,$A36,FALSE),"")</f>
        <v>2</v>
      </c>
      <c r="Q36" s="53">
        <f>IFERROR(HLOOKUP($D36&amp;Q$4,'BUG '!$D$59:$AY$74,$A36,FALSE),"")</f>
        <v>0</v>
      </c>
      <c r="R36" s="53">
        <f>IFERROR(HLOOKUP($D36&amp;R$4,'BUG '!$D$59:$AY$74,$A36,FALSE),"")</f>
        <v>2</v>
      </c>
      <c r="S36" s="53">
        <f>IFERROR(HLOOKUP($D36,'BSX-II-LD-TS-CLS-AMBER'!$W$50:$AL$65,$A36,FALSE),"")</f>
        <v>138.98191051295461</v>
      </c>
      <c r="T36" s="53">
        <f>IFERROR(HLOOKUP($D36,'BSX-II-LD-TS-CLS-AMBER'!$D$68:$S$83,$A36,FALSE),"")</f>
        <v>6984.174231443646</v>
      </c>
      <c r="U36" s="53">
        <f>IFERROR(HLOOKUP($D36&amp;U$4,'BUG '!$D$77:$AY$92,$A36,FALSE),"")</f>
        <v>2</v>
      </c>
      <c r="V36" s="53">
        <f>IFERROR(HLOOKUP($D36&amp;V$4,'BUG '!$D$77:$AY$92,$A36,FALSE),"")</f>
        <v>0</v>
      </c>
      <c r="W36" s="53">
        <f>IFERROR(HLOOKUP($D36&amp;W$4,'BUG '!$D$77:$AY$92,$A36,FALSE),"")</f>
        <v>2</v>
      </c>
      <c r="X36" s="53">
        <f>IFERROR(HLOOKUP($D36,'BSX-II-LD-TS-CLS-AMBER'!$W$68:$AL$83,$A36,FALSE),"")</f>
        <v>137.78674457739314</v>
      </c>
      <c r="Y36" s="53">
        <f>IFERROR(HLOOKUP($D36,'BSX-II-LD-TS-CLS-AMBER'!$D$86:$S$101,$A36,FALSE),"")</f>
        <v>7351.7623492556377</v>
      </c>
      <c r="Z36" s="53">
        <f>IFERROR(HLOOKUP($D36&amp;Z$4,'BUG '!$D$95:$AY$110,$A36,FALSE),"")</f>
        <v>2</v>
      </c>
      <c r="AA36" s="53">
        <f>IFERROR(HLOOKUP($D36&amp;AA$4,'BUG '!$D$95:$AY$110,$A36,FALSE),"")</f>
        <v>0</v>
      </c>
      <c r="AB36" s="53">
        <f>IFERROR(HLOOKUP($D36&amp;AB$4,'BUG '!$D$95:$AY$110,$A36,FALSE),"")</f>
        <v>2</v>
      </c>
      <c r="AC36" s="53">
        <f>IFERROR(HLOOKUP($D36,'BSX-II-LD-TS-CLS-AMBER'!$W$86:$AL$101,$A36,FALSE),"")</f>
        <v>145.03867850977105</v>
      </c>
    </row>
    <row r="37" spans="1:29" ht="15.75" thickBot="1" x14ac:dyDescent="0.3">
      <c r="A37" s="45">
        <v>4</v>
      </c>
      <c r="B37" s="85" t="s">
        <v>36</v>
      </c>
      <c r="C37" s="88" t="s">
        <v>130</v>
      </c>
      <c r="D37" s="52" t="s">
        <v>116</v>
      </c>
      <c r="E37" s="53">
        <f>IFERROR(HLOOKUP($D37,'BSX-II-LD-TS-CLS-AMBER'!$D$14:$S$29,$A37,FALSE),"")</f>
        <v>8331.0829720920992</v>
      </c>
      <c r="F37" s="53">
        <f>IFERROR(HLOOKUP($D37&amp;F$4,'BUG '!$D$23:$AY$38,$A37,FALSE),"")</f>
        <v>3</v>
      </c>
      <c r="G37" s="53">
        <f>IFERROR(HLOOKUP($D37&amp;G$4,'BUG '!$D$23:$AY$38,$A37,FALSE),"")</f>
        <v>0</v>
      </c>
      <c r="H37" s="53">
        <f>IFERROR(HLOOKUP($D37&amp;H$4,'BUG '!$D$23:$AY$38,$A37,FALSE),"")</f>
        <v>2</v>
      </c>
      <c r="I37" s="53">
        <f>IFERROR(HLOOKUP($D37,'BSX-II-LD-TS-CLS-AMBER'!$W$14:$AL$29,$A37,FALSE),"")</f>
        <v>122.61989629551063</v>
      </c>
      <c r="J37" s="53">
        <f>IFERROR(HLOOKUP($D37,'BSX-II-LD-TS-CLS-AMBER'!$D$32:$S$47,$A37,FALSE),"")</f>
        <v>8677.369194983843</v>
      </c>
      <c r="K37" s="53">
        <f>IFERROR(HLOOKUP($D37&amp;K$4,'BUG '!$D$41:$AY$56,$A37,FALSE),"")</f>
        <v>3</v>
      </c>
      <c r="L37" s="53">
        <f>IFERROR(HLOOKUP($D37&amp;L$4,'BUG '!$D$41:$AY$56,$A37,FALSE),"")</f>
        <v>0</v>
      </c>
      <c r="M37" s="53">
        <f>IFERROR(HLOOKUP($D37&amp;M$4,'BUG '!$D$41:$AY$56,$A37,FALSE),"")</f>
        <v>2</v>
      </c>
      <c r="N37" s="53">
        <f>IFERROR(HLOOKUP($D37,'BSX-II-LD-TS-CLS-AMBER'!$W$32:$AL$47,$A37,FALSE),"")</f>
        <v>127.7166623320259</v>
      </c>
      <c r="O37" s="53">
        <f>IFERROR(HLOOKUP($D37,'BSX-II-LD-TS-CLS-AMBER'!$D$50:$S$65,$A37,FALSE),"")</f>
        <v>8677.369194983843</v>
      </c>
      <c r="P37" s="53">
        <f>IFERROR(HLOOKUP($D37&amp;P$4,'BUG '!$D$59:$AY$74,$A37,FALSE),"")</f>
        <v>3</v>
      </c>
      <c r="Q37" s="53">
        <f>IFERROR(HLOOKUP($D37&amp;Q$4,'BUG '!$D$59:$AY$74,$A37,FALSE),"")</f>
        <v>0</v>
      </c>
      <c r="R37" s="53">
        <f>IFERROR(HLOOKUP($D37&amp;R$4,'BUG '!$D$59:$AY$74,$A37,FALSE),"")</f>
        <v>2</v>
      </c>
      <c r="S37" s="53">
        <f>IFERROR(HLOOKUP($D37,'BSX-II-LD-TS-CLS-AMBER'!$W$50:$AL$65,$A37,FALSE),"")</f>
        <v>127.7166623320259</v>
      </c>
      <c r="T37" s="53">
        <f>IFERROR(HLOOKUP($D37,'BSX-II-LD-TS-CLS-AMBER'!$D$68:$S$83,$A37,FALSE),"")</f>
        <v>8602.7487207519207</v>
      </c>
      <c r="U37" s="53">
        <f>IFERROR(HLOOKUP($D37&amp;U$4,'BUG '!$D$77:$AY$92,$A37,FALSE),"")</f>
        <v>3</v>
      </c>
      <c r="V37" s="53">
        <f>IFERROR(HLOOKUP($D37&amp;V$4,'BUG '!$D$77:$AY$92,$A37,FALSE),"")</f>
        <v>0</v>
      </c>
      <c r="W37" s="53">
        <f>IFERROR(HLOOKUP($D37&amp;W$4,'BUG '!$D$77:$AY$92,$A37,FALSE),"")</f>
        <v>2</v>
      </c>
      <c r="X37" s="53">
        <f>IFERROR(HLOOKUP($D37,'BSX-II-LD-TS-CLS-AMBER'!$W$68:$AL$83,$A37,FALSE),"")</f>
        <v>126.61837116838113</v>
      </c>
      <c r="Y37" s="53">
        <f>IFERROR(HLOOKUP($D37,'BSX-II-LD-TS-CLS-AMBER'!$D$86:$S$101,$A37,FALSE),"")</f>
        <v>9055.5249696653264</v>
      </c>
      <c r="Z37" s="53">
        <f>IFERROR(HLOOKUP($D37&amp;Z$4,'BUG '!$D$95:$AY$110,$A37,FALSE),"")</f>
        <v>3</v>
      </c>
      <c r="AA37" s="53">
        <f>IFERROR(HLOOKUP($D37&amp;AA$4,'BUG '!$D$95:$AY$110,$A37,FALSE),"")</f>
        <v>0</v>
      </c>
      <c r="AB37" s="53">
        <f>IFERROR(HLOOKUP($D37&amp;AB$4,'BUG '!$D$95:$AY$110,$A37,FALSE),"")</f>
        <v>2</v>
      </c>
      <c r="AC37" s="53">
        <f>IFERROR(HLOOKUP($D37,'BSX-II-LD-TS-CLS-AMBER'!$W$86:$AL$101,$A37,FALSE),"")</f>
        <v>133.28249597338115</v>
      </c>
    </row>
    <row r="38" spans="1:29" ht="15.75" thickBot="1" x14ac:dyDescent="0.3">
      <c r="A38" s="45">
        <v>4</v>
      </c>
      <c r="B38" s="86"/>
      <c r="C38" s="89"/>
      <c r="D38" s="54" t="s">
        <v>10</v>
      </c>
      <c r="E38" s="53">
        <f>IFERROR(HLOOKUP($D38,'BSX-II-LD-TS-CLS-AMBER'!$D$14:$S$29,$A38,FALSE),"")</f>
        <v>8150.7941952646543</v>
      </c>
      <c r="F38" s="53">
        <f>IFERROR(HLOOKUP($D38&amp;F$4,'BUG '!$D$23:$AY$38,$A38,FALSE),"")</f>
        <v>2</v>
      </c>
      <c r="G38" s="53">
        <f>IFERROR(HLOOKUP($D38&amp;G$4,'BUG '!$D$23:$AY$38,$A38,FALSE),"")</f>
        <v>0</v>
      </c>
      <c r="H38" s="53">
        <f>IFERROR(HLOOKUP($D38&amp;H$4,'BUG '!$D$23:$AY$38,$A38,FALSE),"")</f>
        <v>3</v>
      </c>
      <c r="I38" s="53">
        <f>IFERROR(HLOOKUP($D38,'BSX-II-LD-TS-CLS-AMBER'!$W$14:$AL$29,$A38,FALSE),"")</f>
        <v>119.96634078635523</v>
      </c>
      <c r="J38" s="53">
        <f>IFERROR(HLOOKUP($D38,'BSX-II-LD-TS-CLS-AMBER'!$D$32:$S$47,$A38,FALSE),"")</f>
        <v>8859.5589078963621</v>
      </c>
      <c r="K38" s="53">
        <f>IFERROR(HLOOKUP($D38&amp;K$4,'BUG '!$D$41:$AY$56,$A38,FALSE),"")</f>
        <v>2</v>
      </c>
      <c r="L38" s="53">
        <f>IFERROR(HLOOKUP($D38&amp;L$4,'BUG '!$D$41:$AY$56,$A38,FALSE),"")</f>
        <v>0</v>
      </c>
      <c r="M38" s="53">
        <f>IFERROR(HLOOKUP($D38&amp;M$4,'BUG '!$D$41:$AY$56,$A38,FALSE),"")</f>
        <v>3</v>
      </c>
      <c r="N38" s="53">
        <f>IFERROR(HLOOKUP($D38,'BSX-II-LD-TS-CLS-AMBER'!$W$32:$AL$47,$A38,FALSE),"")</f>
        <v>130.39819650690785</v>
      </c>
      <c r="O38" s="53">
        <f>IFERROR(HLOOKUP($D38,'BSX-II-LD-TS-CLS-AMBER'!$D$50:$S$65,$A38,FALSE),"")</f>
        <v>8859.5589078963621</v>
      </c>
      <c r="P38" s="53">
        <f>IFERROR(HLOOKUP($D38&amp;P$4,'BUG '!$D$59:$AY$74,$A38,FALSE),"")</f>
        <v>2</v>
      </c>
      <c r="Q38" s="53">
        <f>IFERROR(HLOOKUP($D38&amp;Q$4,'BUG '!$D$59:$AY$74,$A38,FALSE),"")</f>
        <v>0</v>
      </c>
      <c r="R38" s="53">
        <f>IFERROR(HLOOKUP($D38&amp;R$4,'BUG '!$D$59:$AY$74,$A38,FALSE),"")</f>
        <v>3</v>
      </c>
      <c r="S38" s="53">
        <f>IFERROR(HLOOKUP($D38,'BSX-II-LD-TS-CLS-AMBER'!$W$50:$AL$65,$A38,FALSE),"")</f>
        <v>130.39819650690785</v>
      </c>
      <c r="T38" s="53">
        <f>IFERROR(HLOOKUP($D38,'BSX-II-LD-TS-CLS-AMBER'!$D$68:$S$83,$A38,FALSE),"")</f>
        <v>8812.4380116329939</v>
      </c>
      <c r="U38" s="53">
        <f>IFERROR(HLOOKUP($D38&amp;U$4,'BUG '!$D$77:$AY$92,$A38,FALSE),"")</f>
        <v>2</v>
      </c>
      <c r="V38" s="53">
        <f>IFERROR(HLOOKUP($D38&amp;V$4,'BUG '!$D$77:$AY$92,$A38,FALSE),"")</f>
        <v>0</v>
      </c>
      <c r="W38" s="53">
        <f>IFERROR(HLOOKUP($D38&amp;W$4,'BUG '!$D$77:$AY$92,$A38,FALSE),"")</f>
        <v>3</v>
      </c>
      <c r="X38" s="53">
        <f>IFERROR(HLOOKUP($D38,'BSX-II-LD-TS-CLS-AMBER'!$W$68:$AL$83,$A38,FALSE),"")</f>
        <v>129.70465409081129</v>
      </c>
      <c r="Y38" s="53">
        <f>IFERROR(HLOOKUP($D38,'BSX-II-LD-TS-CLS-AMBER'!$D$86:$S$101,$A38,FALSE),"")</f>
        <v>9245.6544268110683</v>
      </c>
      <c r="Z38" s="53">
        <f>IFERROR(HLOOKUP($D38&amp;Z$4,'BUG '!$D$95:$AY$110,$A38,FALSE),"")</f>
        <v>2</v>
      </c>
      <c r="AA38" s="53">
        <f>IFERROR(HLOOKUP($D38&amp;AA$4,'BUG '!$D$95:$AY$110,$A38,FALSE),"")</f>
        <v>0</v>
      </c>
      <c r="AB38" s="53">
        <f>IFERROR(HLOOKUP($D38&amp;AB$4,'BUG '!$D$95:$AY$110,$A38,FALSE),"")</f>
        <v>3</v>
      </c>
      <c r="AC38" s="53">
        <f>IFERROR(HLOOKUP($D38,'BSX-II-LD-TS-CLS-AMBER'!$W$86:$AL$101,$A38,FALSE),"")</f>
        <v>136.08089017927608</v>
      </c>
    </row>
    <row r="39" spans="1:29" ht="15.75" thickBot="1" x14ac:dyDescent="0.3">
      <c r="A39" s="45">
        <v>4</v>
      </c>
      <c r="B39" s="86"/>
      <c r="C39" s="89"/>
      <c r="D39" s="54" t="s">
        <v>11</v>
      </c>
      <c r="E39" s="53">
        <f>IFERROR(HLOOKUP($D39,'BSX-II-LD-TS-CLS-AMBER'!$D$14:$S$29,$A39,FALSE),"")</f>
        <v>6899.2656337768067</v>
      </c>
      <c r="F39" s="53">
        <f>IFERROR(HLOOKUP($D39&amp;F$4,'BUG '!$D$23:$AY$38,$A39,FALSE),"")</f>
        <v>1</v>
      </c>
      <c r="G39" s="53">
        <f>IFERROR(HLOOKUP($D39&amp;G$4,'BUG '!$D$23:$AY$38,$A39,FALSE),"")</f>
        <v>0</v>
      </c>
      <c r="H39" s="53">
        <f>IFERROR(HLOOKUP($D39&amp;H$4,'BUG '!$D$23:$AY$38,$A39,FALSE),"")</f>
        <v>2</v>
      </c>
      <c r="I39" s="53">
        <f>IFERROR(HLOOKUP($D39,'BSX-II-LD-TS-CLS-AMBER'!$W$14:$AL$29,$A39,FALSE),"")</f>
        <v>101.54589017572206</v>
      </c>
      <c r="J39" s="53">
        <f>IFERROR(HLOOKUP($D39,'BSX-II-LD-TS-CLS-AMBER'!$D$32:$S$47,$A39,FALSE),"")</f>
        <v>7499.2017758443535</v>
      </c>
      <c r="K39" s="53">
        <f>IFERROR(HLOOKUP($D39&amp;K$4,'BUG '!$D$41:$AY$56,$A39,FALSE),"")</f>
        <v>1</v>
      </c>
      <c r="L39" s="53">
        <f>IFERROR(HLOOKUP($D39&amp;L$4,'BUG '!$D$41:$AY$56,$A39,FALSE),"")</f>
        <v>0</v>
      </c>
      <c r="M39" s="53">
        <f>IFERROR(HLOOKUP($D39&amp;M$4,'BUG '!$D$41:$AY$56,$A39,FALSE),"")</f>
        <v>2</v>
      </c>
      <c r="N39" s="53">
        <f>IFERROR(HLOOKUP($D39,'BSX-II-LD-TS-CLS-AMBER'!$W$32:$AL$47,$A39,FALSE),"")</f>
        <v>110.37596758230657</v>
      </c>
      <c r="O39" s="53">
        <f>IFERROR(HLOOKUP($D39,'BSX-II-LD-TS-CLS-AMBER'!$D$50:$S$65,$A39,FALSE),"")</f>
        <v>7499.2017758443535</v>
      </c>
      <c r="P39" s="53">
        <f>IFERROR(HLOOKUP($D39&amp;P$4,'BUG '!$D$59:$AY$74,$A39,FALSE),"")</f>
        <v>1</v>
      </c>
      <c r="Q39" s="53">
        <f>IFERROR(HLOOKUP($D39&amp;Q$4,'BUG '!$D$59:$AY$74,$A39,FALSE),"")</f>
        <v>0</v>
      </c>
      <c r="R39" s="53">
        <f>IFERROR(HLOOKUP($D39&amp;R$4,'BUG '!$D$59:$AY$74,$A39,FALSE),"")</f>
        <v>2</v>
      </c>
      <c r="S39" s="53">
        <f>IFERROR(HLOOKUP($D39,'BSX-II-LD-TS-CLS-AMBER'!$W$50:$AL$65,$A39,FALSE),"")</f>
        <v>110.37596758230657</v>
      </c>
      <c r="T39" s="53">
        <f>IFERROR(HLOOKUP($D39,'BSX-II-LD-TS-CLS-AMBER'!$D$68:$S$83,$A39,FALSE),"")</f>
        <v>7459.3161435446837</v>
      </c>
      <c r="U39" s="53">
        <f>IFERROR(HLOOKUP($D39&amp;U$4,'BUG '!$D$77:$AY$92,$A39,FALSE),"")</f>
        <v>1</v>
      </c>
      <c r="V39" s="53">
        <f>IFERROR(HLOOKUP($D39&amp;V$4,'BUG '!$D$77:$AY$92,$A39,FALSE),"")</f>
        <v>0</v>
      </c>
      <c r="W39" s="53">
        <f>IFERROR(HLOOKUP($D39&amp;W$4,'BUG '!$D$77:$AY$92,$A39,FALSE),"")</f>
        <v>2</v>
      </c>
      <c r="X39" s="53">
        <f>IFERROR(HLOOKUP($D39,'BSX-II-LD-TS-CLS-AMBER'!$W$68:$AL$83,$A39,FALSE),"")</f>
        <v>109.78891640148773</v>
      </c>
      <c r="Y39" s="53">
        <f>IFERROR(HLOOKUP($D39,'BSX-II-LD-TS-CLS-AMBER'!$D$86:$S$101,$A39,FALSE),"")</f>
        <v>7826.0135540819929</v>
      </c>
      <c r="Z39" s="53">
        <f>IFERROR(HLOOKUP($D39&amp;Z$4,'BUG '!$D$95:$AY$110,$A39,FALSE),"")</f>
        <v>1</v>
      </c>
      <c r="AA39" s="53">
        <f>IFERROR(HLOOKUP($D39&amp;AA$4,'BUG '!$D$95:$AY$110,$A39,FALSE),"")</f>
        <v>0</v>
      </c>
      <c r="AB39" s="53">
        <f>IFERROR(HLOOKUP($D39&amp;AB$4,'BUG '!$D$95:$AY$110,$A39,FALSE),"")</f>
        <v>2</v>
      </c>
      <c r="AC39" s="53">
        <f>IFERROR(HLOOKUP($D39,'BSX-II-LD-TS-CLS-AMBER'!$W$86:$AL$101,$A39,FALSE),"")</f>
        <v>115.18610168970791</v>
      </c>
    </row>
    <row r="40" spans="1:29" ht="15.75" thickBot="1" x14ac:dyDescent="0.3">
      <c r="A40" s="45">
        <v>4</v>
      </c>
      <c r="B40" s="86"/>
      <c r="C40" s="89"/>
      <c r="D40" s="54" t="s">
        <v>59</v>
      </c>
      <c r="E40" s="53">
        <f>IFERROR(HLOOKUP($D40,'BSX-II-LD-TS-CLS-AMBER'!$D$14:$S$29,$A40,FALSE),"")</f>
        <v>6861.7179940855531</v>
      </c>
      <c r="F40" s="53">
        <f>IFERROR(HLOOKUP($D40&amp;F$4,'BUG '!$D$23:$AY$38,$A40,FALSE),"")</f>
        <v>1</v>
      </c>
      <c r="G40" s="53">
        <f>IFERROR(HLOOKUP($D40&amp;G$4,'BUG '!$D$23:$AY$38,$A40,FALSE),"")</f>
        <v>0</v>
      </c>
      <c r="H40" s="53">
        <f>IFERROR(HLOOKUP($D40&amp;H$4,'BUG '!$D$23:$AY$38,$A40,FALSE),"")</f>
        <v>2</v>
      </c>
      <c r="I40" s="53">
        <f>IFERROR(HLOOKUP($D40,'BSX-II-LD-TS-CLS-AMBER'!$W$14:$AL$29,$A40,FALSE),"")</f>
        <v>100.99325041682089</v>
      </c>
      <c r="J40" s="53">
        <f>IFERROR(HLOOKUP($D40,'BSX-II-LD-TS-CLS-AMBER'!$D$32:$S$47,$A40,FALSE),"")</f>
        <v>7458.3891240060357</v>
      </c>
      <c r="K40" s="53">
        <f>IFERROR(HLOOKUP($D40&amp;K$4,'BUG '!$D$41:$AY$56,$A40,FALSE),"")</f>
        <v>1</v>
      </c>
      <c r="L40" s="53">
        <f>IFERROR(HLOOKUP($D40&amp;L$4,'BUG '!$D$41:$AY$56,$A40,FALSE),"")</f>
        <v>0</v>
      </c>
      <c r="M40" s="53">
        <f>IFERROR(HLOOKUP($D40&amp;M$4,'BUG '!$D$41:$AY$56,$A40,FALSE),"")</f>
        <v>2</v>
      </c>
      <c r="N40" s="53">
        <f>IFERROR(HLOOKUP($D40,'BSX-II-LD-TS-CLS-AMBER'!$W$32:$AL$47,$A40,FALSE),"")</f>
        <v>109.77527219219661</v>
      </c>
      <c r="O40" s="53">
        <f>IFERROR(HLOOKUP($D40,'BSX-II-LD-TS-CLS-AMBER'!$D$50:$S$65,$A40,FALSE),"")</f>
        <v>7458.3891240060357</v>
      </c>
      <c r="P40" s="53">
        <f>IFERROR(HLOOKUP($D40&amp;P$4,'BUG '!$D$59:$AY$74,$A40,FALSE),"")</f>
        <v>1</v>
      </c>
      <c r="Q40" s="53">
        <f>IFERROR(HLOOKUP($D40&amp;Q$4,'BUG '!$D$59:$AY$74,$A40,FALSE),"")</f>
        <v>0</v>
      </c>
      <c r="R40" s="53">
        <f>IFERROR(HLOOKUP($D40&amp;R$4,'BUG '!$D$59:$AY$74,$A40,FALSE),"")</f>
        <v>2</v>
      </c>
      <c r="S40" s="53">
        <f>IFERROR(HLOOKUP($D40,'BSX-II-LD-TS-CLS-AMBER'!$W$50:$AL$65,$A40,FALSE),"")</f>
        <v>109.77527219219661</v>
      </c>
      <c r="T40" s="53">
        <f>IFERROR(HLOOKUP($D40,'BSX-II-LD-TS-CLS-AMBER'!$D$68:$S$83,$A40,FALSE),"")</f>
        <v>7418.7205599321651</v>
      </c>
      <c r="U40" s="53">
        <f>IFERROR(HLOOKUP($D40&amp;U$4,'BUG '!$D$77:$AY$92,$A40,FALSE),"")</f>
        <v>1</v>
      </c>
      <c r="V40" s="53">
        <f>IFERROR(HLOOKUP($D40&amp;V$4,'BUG '!$D$77:$AY$92,$A40,FALSE),"")</f>
        <v>0</v>
      </c>
      <c r="W40" s="53">
        <f>IFERROR(HLOOKUP($D40&amp;W$4,'BUG '!$D$77:$AY$92,$A40,FALSE),"")</f>
        <v>2</v>
      </c>
      <c r="X40" s="53">
        <f>IFERROR(HLOOKUP($D40,'BSX-II-LD-TS-CLS-AMBER'!$W$68:$AL$83,$A40,FALSE),"")</f>
        <v>109.19141590013662</v>
      </c>
      <c r="Y40" s="53">
        <f>IFERROR(HLOOKUP($D40,'BSX-II-LD-TS-CLS-AMBER'!$D$86:$S$101,$A40,FALSE),"")</f>
        <v>7783.4223055715811</v>
      </c>
      <c r="Z40" s="53">
        <f>IFERROR(HLOOKUP($D40&amp;Z$4,'BUG '!$D$95:$AY$110,$A40,FALSE),"")</f>
        <v>1</v>
      </c>
      <c r="AA40" s="53">
        <f>IFERROR(HLOOKUP($D40&amp;AA$4,'BUG '!$D$95:$AY$110,$A40,FALSE),"")</f>
        <v>0</v>
      </c>
      <c r="AB40" s="53">
        <f>IFERROR(HLOOKUP($D40&amp;AB$4,'BUG '!$D$95:$AY$110,$A40,FALSE),"")</f>
        <v>2</v>
      </c>
      <c r="AC40" s="53">
        <f>IFERROR(HLOOKUP($D40,'BSX-II-LD-TS-CLS-AMBER'!$W$86:$AL$101,$A40,FALSE),"")</f>
        <v>114.55922826965704</v>
      </c>
    </row>
    <row r="41" spans="1:29" ht="15.75" thickBot="1" x14ac:dyDescent="0.3">
      <c r="A41" s="45">
        <v>4</v>
      </c>
      <c r="B41" s="86"/>
      <c r="C41" s="89"/>
      <c r="D41" s="54" t="s">
        <v>60</v>
      </c>
      <c r="E41" s="53">
        <f>IFERROR(HLOOKUP($D41,'BSX-II-LD-TS-CLS-AMBER'!$D$14:$S$29,$A41,FALSE),"")</f>
        <v>6726.2807091072127</v>
      </c>
      <c r="F41" s="53">
        <f>IFERROR(HLOOKUP($D41&amp;F$4,'BUG '!$D$23:$AY$38,$A41,FALSE),"")</f>
        <v>1</v>
      </c>
      <c r="G41" s="53">
        <f>IFERROR(HLOOKUP($D41&amp;G$4,'BUG '!$D$23:$AY$38,$A41,FALSE),"")</f>
        <v>0</v>
      </c>
      <c r="H41" s="53">
        <f>IFERROR(HLOOKUP($D41&amp;H$4,'BUG '!$D$23:$AY$38,$A41,FALSE),"")</f>
        <v>2</v>
      </c>
      <c r="I41" s="53">
        <f>IFERROR(HLOOKUP($D41,'BSX-II-LD-TS-CLS-AMBER'!$W$14:$AL$29,$A41,FALSE),"")</f>
        <v>98.999835407725229</v>
      </c>
      <c r="J41" s="53">
        <f>IFERROR(HLOOKUP($D41,'BSX-II-LD-TS-CLS-AMBER'!$D$32:$S$47,$A41,FALSE),"")</f>
        <v>7311.1746838121881</v>
      </c>
      <c r="K41" s="53">
        <f>IFERROR(HLOOKUP($D41&amp;K$4,'BUG '!$D$41:$AY$56,$A41,FALSE),"")</f>
        <v>1</v>
      </c>
      <c r="L41" s="53">
        <f>IFERROR(HLOOKUP($D41&amp;L$4,'BUG '!$D$41:$AY$56,$A41,FALSE),"")</f>
        <v>0</v>
      </c>
      <c r="M41" s="53">
        <f>IFERROR(HLOOKUP($D41&amp;M$4,'BUG '!$D$41:$AY$56,$A41,FALSE),"")</f>
        <v>2</v>
      </c>
      <c r="N41" s="53">
        <f>IFERROR(HLOOKUP($D41,'BSX-II-LD-TS-CLS-AMBER'!$W$32:$AL$47,$A41,FALSE),"")</f>
        <v>107.60851674752743</v>
      </c>
      <c r="O41" s="53">
        <f>IFERROR(HLOOKUP($D41,'BSX-II-LD-TS-CLS-AMBER'!$D$50:$S$65,$A41,FALSE),"")</f>
        <v>7311.1746838121881</v>
      </c>
      <c r="P41" s="53">
        <f>IFERROR(HLOOKUP($D41&amp;P$4,'BUG '!$D$59:$AY$74,$A41,FALSE),"")</f>
        <v>1</v>
      </c>
      <c r="Q41" s="53">
        <f>IFERROR(HLOOKUP($D41&amp;Q$4,'BUG '!$D$59:$AY$74,$A41,FALSE),"")</f>
        <v>0</v>
      </c>
      <c r="R41" s="53">
        <f>IFERROR(HLOOKUP($D41&amp;R$4,'BUG '!$D$59:$AY$74,$A41,FALSE),"")</f>
        <v>2</v>
      </c>
      <c r="S41" s="53">
        <f>IFERROR(HLOOKUP($D41,'BSX-II-LD-TS-CLS-AMBER'!$W$50:$AL$65,$A41,FALSE),"")</f>
        <v>107.60851674752743</v>
      </c>
      <c r="T41" s="53">
        <f>IFERROR(HLOOKUP($D41,'BSX-II-LD-TS-CLS-AMBER'!$D$68:$S$83,$A41,FALSE),"")</f>
        <v>7272.2891018751216</v>
      </c>
      <c r="U41" s="53">
        <f>IFERROR(HLOOKUP($D41&amp;U$4,'BUG '!$D$77:$AY$92,$A41,FALSE),"")</f>
        <v>1</v>
      </c>
      <c r="V41" s="53">
        <f>IFERROR(HLOOKUP($D41&amp;V$4,'BUG '!$D$77:$AY$92,$A41,FALSE),"")</f>
        <v>0</v>
      </c>
      <c r="W41" s="53">
        <f>IFERROR(HLOOKUP($D41&amp;W$4,'BUG '!$D$77:$AY$92,$A41,FALSE),"")</f>
        <v>2</v>
      </c>
      <c r="X41" s="53">
        <f>IFERROR(HLOOKUP($D41,'BSX-II-LD-TS-CLS-AMBER'!$W$68:$AL$83,$A41,FALSE),"")</f>
        <v>107.03618467011489</v>
      </c>
      <c r="Y41" s="53">
        <f>IFERROR(HLOOKUP($D41,'BSX-II-LD-TS-CLS-AMBER'!$D$86:$S$101,$A41,FALSE),"")</f>
        <v>7629.7923275084922</v>
      </c>
      <c r="Z41" s="53">
        <f>IFERROR(HLOOKUP($D41&amp;Z$4,'BUG '!$D$95:$AY$110,$A41,FALSE),"")</f>
        <v>1</v>
      </c>
      <c r="AA41" s="53">
        <f>IFERROR(HLOOKUP($D41&amp;AA$4,'BUG '!$D$95:$AY$110,$A41,FALSE),"")</f>
        <v>0</v>
      </c>
      <c r="AB41" s="53">
        <f>IFERROR(HLOOKUP($D41&amp;AB$4,'BUG '!$D$95:$AY$110,$A41,FALSE),"")</f>
        <v>2</v>
      </c>
      <c r="AC41" s="53">
        <f>IFERROR(HLOOKUP($D41,'BSX-II-LD-TS-CLS-AMBER'!$W$86:$AL$101,$A41,FALSE),"")</f>
        <v>112.29804661523319</v>
      </c>
    </row>
    <row r="42" spans="1:29" ht="15.75" thickBot="1" x14ac:dyDescent="0.3">
      <c r="A42" s="45">
        <v>4</v>
      </c>
      <c r="B42" s="86"/>
      <c r="C42" s="89"/>
      <c r="D42" s="54" t="s">
        <v>143</v>
      </c>
      <c r="E42" s="53">
        <f>IFERROR(HLOOKUP($D42,'BSX-II-LD-TS-CLS-AMBER'!$D$14:$S$29,$A42,FALSE),"")</f>
        <v>7824.7581867839035</v>
      </c>
      <c r="F42" s="53">
        <f>IFERROR(HLOOKUP($D42&amp;F$4,'BUG '!$D$23:$AY$38,$A42,FALSE),"")</f>
        <v>1</v>
      </c>
      <c r="G42" s="53">
        <f>IFERROR(HLOOKUP($D42&amp;G$4,'BUG '!$D$23:$AY$38,$A42,FALSE),"")</f>
        <v>0</v>
      </c>
      <c r="H42" s="53">
        <f>IFERROR(HLOOKUP($D42&amp;H$4,'BUG '!$D$23:$AY$38,$A42,FALSE),"")</f>
        <v>2</v>
      </c>
      <c r="I42" s="53">
        <f>IFERROR(HLOOKUP($D42,'BSX-II-LD-TS-CLS-AMBER'!$W$14:$AL$29,$A42,FALSE),"")</f>
        <v>115.16762473918178</v>
      </c>
      <c r="J42" s="53">
        <f>IFERROR(HLOOKUP($D42,'BSX-II-LD-TS-CLS-AMBER'!$D$32:$S$47,$A42,FALSE),"")</f>
        <v>8505.1719421564176</v>
      </c>
      <c r="K42" s="53">
        <f>IFERROR(HLOOKUP($D42&amp;K$4,'BUG '!$D$41:$AY$56,$A42,FALSE),"")</f>
        <v>1</v>
      </c>
      <c r="L42" s="53">
        <f>IFERROR(HLOOKUP($D42&amp;L$4,'BUG '!$D$41:$AY$56,$A42,FALSE),"")</f>
        <v>0</v>
      </c>
      <c r="M42" s="53">
        <f>IFERROR(HLOOKUP($D42&amp;M$4,'BUG '!$D$41:$AY$56,$A42,FALSE),"")</f>
        <v>2</v>
      </c>
      <c r="N42" s="53">
        <f>IFERROR(HLOOKUP($D42,'BSX-II-LD-TS-CLS-AMBER'!$W$32:$AL$47,$A42,FALSE),"")</f>
        <v>125.18220080345846</v>
      </c>
      <c r="O42" s="53">
        <f>IFERROR(HLOOKUP($D42,'BSX-II-LD-TS-CLS-AMBER'!$D$50:$S$65,$A42,FALSE),"")</f>
        <v>8505.1719421564194</v>
      </c>
      <c r="P42" s="53">
        <f>IFERROR(HLOOKUP($D42&amp;P$4,'BUG '!$D$59:$AY$74,$A42,FALSE),"")</f>
        <v>1</v>
      </c>
      <c r="Q42" s="53">
        <f>IFERROR(HLOOKUP($D42&amp;Q$4,'BUG '!$D$59:$AY$74,$A42,FALSE),"")</f>
        <v>0</v>
      </c>
      <c r="R42" s="53">
        <f>IFERROR(HLOOKUP($D42&amp;R$4,'BUG '!$D$59:$AY$74,$A42,FALSE),"")</f>
        <v>2</v>
      </c>
      <c r="S42" s="53">
        <f>IFERROR(HLOOKUP($D42,'BSX-II-LD-TS-CLS-AMBER'!$W$50:$AL$65,$A42,FALSE),"")</f>
        <v>125.18220080345849</v>
      </c>
      <c r="T42" s="53">
        <f>IFERROR(HLOOKUP($D42,'BSX-II-LD-TS-CLS-AMBER'!$D$68:$S$83,$A42,FALSE),"")</f>
        <v>8432.0322670444457</v>
      </c>
      <c r="U42" s="53">
        <f>IFERROR(HLOOKUP($D42&amp;U$4,'BUG '!$D$77:$AY$92,$A42,FALSE),"")</f>
        <v>1</v>
      </c>
      <c r="V42" s="53">
        <f>IFERROR(HLOOKUP($D42&amp;V$4,'BUG '!$D$77:$AY$92,$A42,FALSE),"")</f>
        <v>0</v>
      </c>
      <c r="W42" s="53">
        <f>IFERROR(HLOOKUP($D42&amp;W$4,'BUG '!$D$77:$AY$92,$A42,FALSE),"")</f>
        <v>2</v>
      </c>
      <c r="X42" s="53">
        <f>IFERROR(HLOOKUP($D42,'BSX-II-LD-TS-CLS-AMBER'!$W$68:$AL$83,$A42,FALSE),"")</f>
        <v>124.10570457753441</v>
      </c>
      <c r="Y42" s="53">
        <f>IFERROR(HLOOKUP($D42,'BSX-II-LD-TS-CLS-AMBER'!$D$86:$S$101,$A42,FALSE),"")</f>
        <v>8875.8234394379469</v>
      </c>
      <c r="Z42" s="53">
        <f>IFERROR(HLOOKUP($D42&amp;Z$4,'BUG '!$D$95:$AY$110,$A42,FALSE),"")</f>
        <v>2</v>
      </c>
      <c r="AA42" s="53">
        <f>IFERROR(HLOOKUP($D42&amp;AA$4,'BUG '!$D$95:$AY$110,$A42,FALSE),"")</f>
        <v>0</v>
      </c>
      <c r="AB42" s="53">
        <f>IFERROR(HLOOKUP($D42&amp;AB$4,'BUG '!$D$95:$AY$110,$A42,FALSE),"")</f>
        <v>2</v>
      </c>
      <c r="AC42" s="53">
        <f>IFERROR(HLOOKUP($D42,'BSX-II-LD-TS-CLS-AMBER'!$W$86:$AL$101,$A42,FALSE),"")</f>
        <v>130.6375837723576</v>
      </c>
    </row>
    <row r="43" spans="1:29" ht="15.75" thickBot="1" x14ac:dyDescent="0.3">
      <c r="A43" s="45">
        <v>4</v>
      </c>
      <c r="B43" s="86"/>
      <c r="C43" s="89"/>
      <c r="D43" s="54" t="s">
        <v>62</v>
      </c>
      <c r="E43" s="53">
        <f>IFERROR(HLOOKUP($D43,'BSX-II-LD-TS-CLS-AMBER'!$D$14:$S$29,$A43,FALSE),"")</f>
        <v>6635.9118003310359</v>
      </c>
      <c r="F43" s="53">
        <f>IFERROR(HLOOKUP($D43&amp;F$4,'BUG '!$D$23:$AY$38,$A43,FALSE),"")</f>
        <v>2</v>
      </c>
      <c r="G43" s="53">
        <f>IFERROR(HLOOKUP($D43&amp;G$4,'BUG '!$D$23:$AY$38,$A43,FALSE),"")</f>
        <v>0</v>
      </c>
      <c r="H43" s="53">
        <f>IFERROR(HLOOKUP($D43&amp;H$4,'BUG '!$D$23:$AY$38,$A43,FALSE),"")</f>
        <v>2</v>
      </c>
      <c r="I43" s="53">
        <f>IFERROR(HLOOKUP($D43,'BSX-II-LD-TS-CLS-AMBER'!$W$14:$AL$29,$A43,FALSE),"")</f>
        <v>97.669753081142588</v>
      </c>
      <c r="J43" s="53">
        <f>IFERROR(HLOOKUP($D43,'BSX-II-LD-TS-CLS-AMBER'!$D$32:$S$47,$A43,FALSE),"")</f>
        <v>7212.9476090554717</v>
      </c>
      <c r="K43" s="53">
        <f>IFERROR(HLOOKUP($D43&amp;K$4,'BUG '!$D$41:$AY$56,$A43,FALSE),"")</f>
        <v>2</v>
      </c>
      <c r="L43" s="53">
        <f>IFERROR(HLOOKUP($D43&amp;L$4,'BUG '!$D$41:$AY$56,$A43,FALSE),"")</f>
        <v>0</v>
      </c>
      <c r="M43" s="53">
        <f>IFERROR(HLOOKUP($D43&amp;M$4,'BUG '!$D$41:$AY$56,$A43,FALSE),"")</f>
        <v>2</v>
      </c>
      <c r="N43" s="53">
        <f>IFERROR(HLOOKUP($D43,'BSX-II-LD-TS-CLS-AMBER'!$W$32:$AL$47,$A43,FALSE),"")</f>
        <v>106.16277508819844</v>
      </c>
      <c r="O43" s="53">
        <f>IFERROR(HLOOKUP($D43,'BSX-II-LD-TS-CLS-AMBER'!$D$50:$S$65,$A43,FALSE),"")</f>
        <v>7212.9476090554717</v>
      </c>
      <c r="P43" s="53">
        <f>IFERROR(HLOOKUP($D43&amp;P$4,'BUG '!$D$59:$AY$74,$A43,FALSE),"")</f>
        <v>2</v>
      </c>
      <c r="Q43" s="53">
        <f>IFERROR(HLOOKUP($D43&amp;Q$4,'BUG '!$D$59:$AY$74,$A43,FALSE),"")</f>
        <v>0</v>
      </c>
      <c r="R43" s="53">
        <f>IFERROR(HLOOKUP($D43&amp;R$4,'BUG '!$D$59:$AY$74,$A43,FALSE),"")</f>
        <v>2</v>
      </c>
      <c r="S43" s="53">
        <f>IFERROR(HLOOKUP($D43,'BSX-II-LD-TS-CLS-AMBER'!$W$50:$AL$65,$A43,FALSE),"")</f>
        <v>106.16277508819844</v>
      </c>
      <c r="T43" s="53">
        <f>IFERROR(HLOOKUP($D43,'BSX-II-LD-TS-CLS-AMBER'!$D$68:$S$83,$A43,FALSE),"")</f>
        <v>7174.5844625859036</v>
      </c>
      <c r="U43" s="53">
        <f>IFERROR(HLOOKUP($D43&amp;U$4,'BUG '!$D$77:$AY$92,$A43,FALSE),"")</f>
        <v>2</v>
      </c>
      <c r="V43" s="53">
        <f>IFERROR(HLOOKUP($D43&amp;V$4,'BUG '!$D$77:$AY$92,$A43,FALSE),"")</f>
        <v>0</v>
      </c>
      <c r="W43" s="53">
        <f>IFERROR(HLOOKUP($D43&amp;W$4,'BUG '!$D$77:$AY$92,$A43,FALSE),"")</f>
        <v>2</v>
      </c>
      <c r="X43" s="53">
        <f>IFERROR(HLOOKUP($D43,'BSX-II-LD-TS-CLS-AMBER'!$W$68:$AL$83,$A43,FALSE),"")</f>
        <v>105.59813240519721</v>
      </c>
      <c r="Y43" s="53">
        <f>IFERROR(HLOOKUP($D43,'BSX-II-LD-TS-CLS-AMBER'!$D$86:$S$101,$A43,FALSE),"")</f>
        <v>7527.2845618286801</v>
      </c>
      <c r="Z43" s="53">
        <f>IFERROR(HLOOKUP($D43&amp;Z$4,'BUG '!$D$95:$AY$110,$A43,FALSE),"")</f>
        <v>2</v>
      </c>
      <c r="AA43" s="53">
        <f>IFERROR(HLOOKUP($D43&amp;AA$4,'BUG '!$D$95:$AY$110,$A43,FALSE),"")</f>
        <v>0</v>
      </c>
      <c r="AB43" s="53">
        <f>IFERROR(HLOOKUP($D43&amp;AB$4,'BUG '!$D$95:$AY$110,$A43,FALSE),"")</f>
        <v>2</v>
      </c>
      <c r="AC43" s="53">
        <f>IFERROR(HLOOKUP($D43,'BSX-II-LD-TS-CLS-AMBER'!$W$86:$AL$101,$A43,FALSE),"")</f>
        <v>110.78930019664043</v>
      </c>
    </row>
    <row r="44" spans="1:29" ht="15.75" thickBot="1" x14ac:dyDescent="0.3">
      <c r="A44" s="45">
        <v>4</v>
      </c>
      <c r="B44" s="86"/>
      <c r="C44" s="89"/>
      <c r="D44" s="54" t="s">
        <v>12</v>
      </c>
      <c r="E44" s="53">
        <f>IFERROR(HLOOKUP($D44,'BSX-II-LD-TS-CLS-AMBER'!$D$14:$S$29,$A44,FALSE),"")</f>
        <v>8171.9806085221926</v>
      </c>
      <c r="F44" s="53">
        <f>IFERROR(HLOOKUP($D44&amp;F$4,'BUG '!$D$23:$AY$38,$A44,FALSE),"")</f>
        <v>1</v>
      </c>
      <c r="G44" s="53">
        <f>IFERROR(HLOOKUP($D44&amp;G$4,'BUG '!$D$23:$AY$38,$A44,FALSE),"")</f>
        <v>0</v>
      </c>
      <c r="H44" s="53">
        <f>IFERROR(HLOOKUP($D44&amp;H$4,'BUG '!$D$23:$AY$38,$A44,FALSE),"")</f>
        <v>2</v>
      </c>
      <c r="I44" s="53">
        <f>IFERROR(HLOOKUP($D44,'BSX-II-LD-TS-CLS-AMBER'!$W$14:$AL$29,$A44,FALSE),"")</f>
        <v>120.2781700893661</v>
      </c>
      <c r="J44" s="53">
        <f>IFERROR(HLOOKUP($D44,'BSX-II-LD-TS-CLS-AMBER'!$D$32:$S$47,$A44,FALSE),"")</f>
        <v>8882.5876179589031</v>
      </c>
      <c r="K44" s="53">
        <f>IFERROR(HLOOKUP($D44&amp;K$4,'BUG '!$D$41:$AY$56,$A44,FALSE),"")</f>
        <v>1</v>
      </c>
      <c r="L44" s="53">
        <f>IFERROR(HLOOKUP($D44&amp;L$4,'BUG '!$D$41:$AY$56,$A44,FALSE),"")</f>
        <v>0</v>
      </c>
      <c r="M44" s="53">
        <f>IFERROR(HLOOKUP($D44&amp;M$4,'BUG '!$D$41:$AY$56,$A44,FALSE),"")</f>
        <v>2</v>
      </c>
      <c r="N44" s="53">
        <f>IFERROR(HLOOKUP($D44,'BSX-II-LD-TS-CLS-AMBER'!$W$32:$AL$47,$A44,FALSE),"")</f>
        <v>130.73714140148488</v>
      </c>
      <c r="O44" s="53">
        <f>IFERROR(HLOOKUP($D44,'BSX-II-LD-TS-CLS-AMBER'!$D$50:$S$65,$A44,FALSE),"")</f>
        <v>8882.5876179589031</v>
      </c>
      <c r="P44" s="53">
        <f>IFERROR(HLOOKUP($D44&amp;P$4,'BUG '!$D$59:$AY$74,$A44,FALSE),"")</f>
        <v>1</v>
      </c>
      <c r="Q44" s="53">
        <f>IFERROR(HLOOKUP($D44&amp;Q$4,'BUG '!$D$59:$AY$74,$A44,FALSE),"")</f>
        <v>0</v>
      </c>
      <c r="R44" s="53">
        <f>IFERROR(HLOOKUP($D44&amp;R$4,'BUG '!$D$59:$AY$74,$A44,FALSE),"")</f>
        <v>2</v>
      </c>
      <c r="S44" s="53">
        <f>IFERROR(HLOOKUP($D44,'BSX-II-LD-TS-CLS-AMBER'!$W$50:$AL$65,$A44,FALSE),"")</f>
        <v>130.73714140148488</v>
      </c>
      <c r="T44" s="53">
        <f>IFERROR(HLOOKUP($D44,'BSX-II-LD-TS-CLS-AMBER'!$D$68:$S$83,$A44,FALSE),"")</f>
        <v>8835.3442400382428</v>
      </c>
      <c r="U44" s="53">
        <f>IFERROR(HLOOKUP($D44&amp;U$4,'BUG '!$D$77:$AY$92,$A44,FALSE),"")</f>
        <v>1</v>
      </c>
      <c r="V44" s="53">
        <f>IFERROR(HLOOKUP($D44&amp;V$4,'BUG '!$D$77:$AY$92,$A44,FALSE),"")</f>
        <v>0</v>
      </c>
      <c r="W44" s="53">
        <f>IFERROR(HLOOKUP($D44&amp;W$4,'BUG '!$D$77:$AY$92,$A44,FALSE),"")</f>
        <v>2</v>
      </c>
      <c r="X44" s="53">
        <f>IFERROR(HLOOKUP($D44,'BSX-II-LD-TS-CLS-AMBER'!$W$68:$AL$83,$A44,FALSE),"")</f>
        <v>130.04179625599937</v>
      </c>
      <c r="Y44" s="53">
        <f>IFERROR(HLOOKUP($D44,'BSX-II-LD-TS-CLS-AMBER'!$D$86:$S$101,$A44,FALSE),"")</f>
        <v>9269.6867175093939</v>
      </c>
      <c r="Z44" s="53">
        <f>IFERROR(HLOOKUP($D44&amp;Z$4,'BUG '!$D$95:$AY$110,$A44,FALSE),"")</f>
        <v>1</v>
      </c>
      <c r="AA44" s="53">
        <f>IFERROR(HLOOKUP($D44&amp;AA$4,'BUG '!$D$95:$AY$110,$A44,FALSE),"")</f>
        <v>0</v>
      </c>
      <c r="AB44" s="53">
        <f>IFERROR(HLOOKUP($D44&amp;AB$4,'BUG '!$D$95:$AY$110,$A44,FALSE),"")</f>
        <v>2</v>
      </c>
      <c r="AC44" s="53">
        <f>IFERROR(HLOOKUP($D44,'BSX-II-LD-TS-CLS-AMBER'!$W$86:$AL$101,$A44,FALSE),"")</f>
        <v>136.4346061370986</v>
      </c>
    </row>
    <row r="45" spans="1:29" ht="15.75" thickBot="1" x14ac:dyDescent="0.3">
      <c r="A45" s="45">
        <v>4</v>
      </c>
      <c r="B45" s="86"/>
      <c r="C45" s="89"/>
      <c r="D45" s="54" t="s">
        <v>144</v>
      </c>
      <c r="E45" s="53">
        <f>IFERROR(HLOOKUP($D45,'BSX-II-LD-TS-CLS-AMBER'!$D$14:$S$29,$A45,FALSE),"")</f>
        <v>7960.2079972330266</v>
      </c>
      <c r="F45" s="53">
        <f>IFERROR(HLOOKUP($D45&amp;F$4,'BUG '!$D$23:$AY$38,$A45,FALSE),"")</f>
        <v>1</v>
      </c>
      <c r="G45" s="53">
        <f>IFERROR(HLOOKUP($D45&amp;G$4,'BUG '!$D$23:$AY$38,$A45,FALSE),"")</f>
        <v>0</v>
      </c>
      <c r="H45" s="53">
        <f>IFERROR(HLOOKUP($D45&amp;H$4,'BUG '!$D$23:$AY$38,$A45,FALSE),"")</f>
        <v>2</v>
      </c>
      <c r="I45" s="53">
        <f>IFERROR(HLOOKUP($D45,'BSX-II-LD-TS-CLS-AMBER'!$W$14:$AL$29,$A45,FALSE),"")</f>
        <v>117.16122410269253</v>
      </c>
      <c r="J45" s="53">
        <f>IFERROR(HLOOKUP($D45,'BSX-II-LD-TS-CLS-AMBER'!$D$32:$S$47,$A45,FALSE),"")</f>
        <v>8652.3999969924207</v>
      </c>
      <c r="K45" s="53">
        <f>IFERROR(HLOOKUP($D45&amp;K$4,'BUG '!$D$41:$AY$56,$A45,FALSE),"")</f>
        <v>2</v>
      </c>
      <c r="L45" s="53">
        <f>IFERROR(HLOOKUP($D45&amp;L$4,'BUG '!$D$41:$AY$56,$A45,FALSE),"")</f>
        <v>0</v>
      </c>
      <c r="M45" s="53">
        <f>IFERROR(HLOOKUP($D45&amp;M$4,'BUG '!$D$41:$AY$56,$A45,FALSE),"")</f>
        <v>2</v>
      </c>
      <c r="N45" s="53">
        <f>IFERROR(HLOOKUP($D45,'BSX-II-LD-TS-CLS-AMBER'!$W$32:$AL$47,$A45,FALSE),"")</f>
        <v>127.34915663336145</v>
      </c>
      <c r="O45" s="53">
        <f>IFERROR(HLOOKUP($D45,'BSX-II-LD-TS-CLS-AMBER'!$D$50:$S$65,$A45,FALSE),"")</f>
        <v>8652.3999969924207</v>
      </c>
      <c r="P45" s="53">
        <f>IFERROR(HLOOKUP($D45&amp;P$4,'BUG '!$D$59:$AY$74,$A45,FALSE),"")</f>
        <v>2</v>
      </c>
      <c r="Q45" s="53">
        <f>IFERROR(HLOOKUP($D45&amp;Q$4,'BUG '!$D$59:$AY$74,$A45,FALSE),"")</f>
        <v>0</v>
      </c>
      <c r="R45" s="53">
        <f>IFERROR(HLOOKUP($D45&amp;R$4,'BUG '!$D$59:$AY$74,$A45,FALSE),"")</f>
        <v>2</v>
      </c>
      <c r="S45" s="53">
        <f>IFERROR(HLOOKUP($D45,'BSX-II-LD-TS-CLS-AMBER'!$W$50:$AL$65,$A45,FALSE),"")</f>
        <v>127.34915663336145</v>
      </c>
      <c r="T45" s="53">
        <f>IFERROR(HLOOKUP($D45,'BSX-II-LD-TS-CLS-AMBER'!$D$68:$S$83,$A45,FALSE),"")</f>
        <v>8577.9942437610061</v>
      </c>
      <c r="U45" s="53">
        <f>IFERROR(HLOOKUP($D45&amp;U$4,'BUG '!$D$77:$AY$92,$A45,FALSE),"")</f>
        <v>2</v>
      </c>
      <c r="V45" s="53">
        <f>IFERROR(HLOOKUP($D45&amp;V$4,'BUG '!$D$77:$AY$92,$A45,FALSE),"")</f>
        <v>0</v>
      </c>
      <c r="W45" s="53">
        <f>IFERROR(HLOOKUP($D45&amp;W$4,'BUG '!$D$77:$AY$92,$A45,FALSE),"")</f>
        <v>2</v>
      </c>
      <c r="X45" s="53">
        <f>IFERROR(HLOOKUP($D45,'BSX-II-LD-TS-CLS-AMBER'!$W$68:$AL$83,$A45,FALSE),"")</f>
        <v>126.25402581116363</v>
      </c>
      <c r="Y45" s="53">
        <f>IFERROR(HLOOKUP($D45,'BSX-II-LD-TS-CLS-AMBER'!$D$86:$S$101,$A45,FALSE),"")</f>
        <v>9029.4676254630594</v>
      </c>
      <c r="Z45" s="53">
        <f>IFERROR(HLOOKUP($D45&amp;Z$4,'BUG '!$D$95:$AY$110,$A45,FALSE),"")</f>
        <v>2</v>
      </c>
      <c r="AA45" s="53">
        <f>IFERROR(HLOOKUP($D45&amp;AA$4,'BUG '!$D$95:$AY$110,$A45,FALSE),"")</f>
        <v>0</v>
      </c>
      <c r="AB45" s="53">
        <f>IFERROR(HLOOKUP($D45&amp;AB$4,'BUG '!$D$95:$AY$110,$A45,FALSE),"")</f>
        <v>2</v>
      </c>
      <c r="AC45" s="53">
        <f>IFERROR(HLOOKUP($D45,'BSX-II-LD-TS-CLS-AMBER'!$W$86:$AL$101,$A45,FALSE),"")</f>
        <v>132.89897454471193</v>
      </c>
    </row>
    <row r="46" spans="1:29" ht="15.75" thickBot="1" x14ac:dyDescent="0.3">
      <c r="A46" s="45">
        <v>4</v>
      </c>
      <c r="B46" s="86"/>
      <c r="C46" s="89"/>
      <c r="D46" s="54" t="s">
        <v>13</v>
      </c>
      <c r="E46" s="53">
        <f>IFERROR(HLOOKUP($D46,'BSX-II-LD-TS-CLS-AMBER'!$D$14:$S$29,$A46,FALSE),"")</f>
        <v>7862.7252511075931</v>
      </c>
      <c r="F46" s="53">
        <f>IFERROR(HLOOKUP($D46&amp;F$4,'BUG '!$D$23:$AY$38,$A46,FALSE),"")</f>
        <v>2</v>
      </c>
      <c r="G46" s="53">
        <f>IFERROR(HLOOKUP($D46&amp;G$4,'BUG '!$D$23:$AY$38,$A46,FALSE),"")</f>
        <v>0</v>
      </c>
      <c r="H46" s="53">
        <f>IFERROR(HLOOKUP($D46&amp;H$4,'BUG '!$D$23:$AY$38,$A46,FALSE),"")</f>
        <v>2</v>
      </c>
      <c r="I46" s="53">
        <f>IFERROR(HLOOKUP($D46,'BSX-II-LD-TS-CLS-AMBER'!$W$14:$AL$29,$A46,FALSE),"")</f>
        <v>115.72643774171831</v>
      </c>
      <c r="J46" s="53">
        <f>IFERROR(HLOOKUP($D46,'BSX-II-LD-TS-CLS-AMBER'!$D$32:$S$47,$A46,FALSE),"")</f>
        <v>8546.4404903343384</v>
      </c>
      <c r="K46" s="53">
        <f>IFERROR(HLOOKUP($D46&amp;K$4,'BUG '!$D$41:$AY$56,$A46,FALSE),"")</f>
        <v>2</v>
      </c>
      <c r="L46" s="53">
        <f>IFERROR(HLOOKUP($D46&amp;L$4,'BUG '!$D$41:$AY$56,$A46,FALSE),"")</f>
        <v>0</v>
      </c>
      <c r="M46" s="53">
        <f>IFERROR(HLOOKUP($D46&amp;M$4,'BUG '!$D$41:$AY$56,$A46,FALSE),"")</f>
        <v>2</v>
      </c>
      <c r="N46" s="53">
        <f>IFERROR(HLOOKUP($D46,'BSX-II-LD-TS-CLS-AMBER'!$W$32:$AL$47,$A46,FALSE),"")</f>
        <v>125.78960624099814</v>
      </c>
      <c r="O46" s="53">
        <f>IFERROR(HLOOKUP($D46,'BSX-II-LD-TS-CLS-AMBER'!$D$50:$S$65,$A46,FALSE),"")</f>
        <v>8546.4404903343384</v>
      </c>
      <c r="P46" s="53">
        <f>IFERROR(HLOOKUP($D46&amp;P$4,'BUG '!$D$59:$AY$74,$A46,FALSE),"")</f>
        <v>2</v>
      </c>
      <c r="Q46" s="53">
        <f>IFERROR(HLOOKUP($D46&amp;Q$4,'BUG '!$D$59:$AY$74,$A46,FALSE),"")</f>
        <v>0</v>
      </c>
      <c r="R46" s="53">
        <f>IFERROR(HLOOKUP($D46&amp;R$4,'BUG '!$D$59:$AY$74,$A46,FALSE),"")</f>
        <v>2</v>
      </c>
      <c r="S46" s="53">
        <f>IFERROR(HLOOKUP($D46,'BSX-II-LD-TS-CLS-AMBER'!$W$50:$AL$65,$A46,FALSE),"")</f>
        <v>125.78960624099814</v>
      </c>
      <c r="T46" s="53">
        <f>IFERROR(HLOOKUP($D46,'BSX-II-LD-TS-CLS-AMBER'!$D$68:$S$83,$A46,FALSE),"")</f>
        <v>8500.9849614583854</v>
      </c>
      <c r="U46" s="53">
        <f>IFERROR(HLOOKUP($D46&amp;U$4,'BUG '!$D$77:$AY$92,$A46,FALSE),"")</f>
        <v>2</v>
      </c>
      <c r="V46" s="53">
        <f>IFERROR(HLOOKUP($D46&amp;V$4,'BUG '!$D$77:$AY$92,$A46,FALSE),"")</f>
        <v>0</v>
      </c>
      <c r="W46" s="53">
        <f>IFERROR(HLOOKUP($D46&amp;W$4,'BUG '!$D$77:$AY$92,$A46,FALSE),"")</f>
        <v>2</v>
      </c>
      <c r="X46" s="53">
        <f>IFERROR(HLOOKUP($D46,'BSX-II-LD-TS-CLS-AMBER'!$W$68:$AL$83,$A46,FALSE),"")</f>
        <v>125.12057530522446</v>
      </c>
      <c r="Y46" s="53">
        <f>IFERROR(HLOOKUP($D46,'BSX-II-LD-TS-CLS-AMBER'!$D$86:$S$101,$A46,FALSE),"")</f>
        <v>8918.890452041609</v>
      </c>
      <c r="Z46" s="53">
        <f>IFERROR(HLOOKUP($D46&amp;Z$4,'BUG '!$D$95:$AY$110,$A46,FALSE),"")</f>
        <v>2</v>
      </c>
      <c r="AA46" s="53">
        <f>IFERROR(HLOOKUP($D46&amp;AA$4,'BUG '!$D$95:$AY$110,$A46,FALSE),"")</f>
        <v>0</v>
      </c>
      <c r="AB46" s="53">
        <f>IFERROR(HLOOKUP($D46&amp;AB$4,'BUG '!$D$95:$AY$110,$A46,FALSE),"")</f>
        <v>2</v>
      </c>
      <c r="AC46" s="53">
        <f>IFERROR(HLOOKUP($D46,'BSX-II-LD-TS-CLS-AMBER'!$W$86:$AL$101,$A46,FALSE),"")</f>
        <v>131.27145966063151</v>
      </c>
    </row>
    <row r="47" spans="1:29" ht="15.75" thickBot="1" x14ac:dyDescent="0.3">
      <c r="A47" s="45">
        <v>4</v>
      </c>
      <c r="B47" s="86"/>
      <c r="C47" s="89"/>
      <c r="D47" s="54" t="s">
        <v>145</v>
      </c>
      <c r="E47" s="53">
        <f>IFERROR(HLOOKUP($D47,'BSX-II-LD-TS-CLS-AMBER'!$D$14:$S$29,$A47,FALSE),"")</f>
        <v>7913.1676815332885</v>
      </c>
      <c r="F47" s="53">
        <f>IFERROR(HLOOKUP($D47&amp;F$4,'BUG '!$D$23:$AY$38,$A47,FALSE),"")</f>
        <v>2</v>
      </c>
      <c r="G47" s="53">
        <f>IFERROR(HLOOKUP($D47&amp;G$4,'BUG '!$D$23:$AY$38,$A47,FALSE),"")</f>
        <v>0</v>
      </c>
      <c r="H47" s="53">
        <f>IFERROR(HLOOKUP($D47&amp;H$4,'BUG '!$D$23:$AY$38,$A47,FALSE),"")</f>
        <v>1</v>
      </c>
      <c r="I47" s="53">
        <f>IFERROR(HLOOKUP($D47,'BSX-II-LD-TS-CLS-AMBER'!$W$14:$AL$29,$A47,FALSE),"")</f>
        <v>116.46886770051381</v>
      </c>
      <c r="J47" s="53">
        <f>IFERROR(HLOOKUP($D47,'BSX-II-LD-TS-CLS-AMBER'!$D$32:$S$47,$A47,FALSE),"")</f>
        <v>8601.2692190579219</v>
      </c>
      <c r="K47" s="53">
        <f>IFERROR(HLOOKUP($D47&amp;K$4,'BUG '!$D$41:$AY$56,$A47,FALSE),"")</f>
        <v>2</v>
      </c>
      <c r="L47" s="53">
        <f>IFERROR(HLOOKUP($D47&amp;L$4,'BUG '!$D$41:$AY$56,$A47,FALSE),"")</f>
        <v>0</v>
      </c>
      <c r="M47" s="53">
        <f>IFERROR(HLOOKUP($D47&amp;M$4,'BUG '!$D$41:$AY$56,$A47,FALSE),"")</f>
        <v>2</v>
      </c>
      <c r="N47" s="53">
        <f>IFERROR(HLOOKUP($D47,'BSX-II-LD-TS-CLS-AMBER'!$W$32:$AL$47,$A47,FALSE),"")</f>
        <v>126.59659532664546</v>
      </c>
      <c r="O47" s="53">
        <f>IFERROR(HLOOKUP($D47,'BSX-II-LD-TS-CLS-AMBER'!$D$50:$S$65,$A47,FALSE),"")</f>
        <v>8601.2692190579219</v>
      </c>
      <c r="P47" s="53">
        <f>IFERROR(HLOOKUP($D47&amp;P$4,'BUG '!$D$59:$AY$74,$A47,FALSE),"")</f>
        <v>2</v>
      </c>
      <c r="Q47" s="53">
        <f>IFERROR(HLOOKUP($D47&amp;Q$4,'BUG '!$D$59:$AY$74,$A47,FALSE),"")</f>
        <v>0</v>
      </c>
      <c r="R47" s="53">
        <f>IFERROR(HLOOKUP($D47&amp;R$4,'BUG '!$D$59:$AY$74,$A47,FALSE),"")</f>
        <v>2</v>
      </c>
      <c r="S47" s="53">
        <f>IFERROR(HLOOKUP($D47,'BSX-II-LD-TS-CLS-AMBER'!$W$50:$AL$65,$A47,FALSE),"")</f>
        <v>126.59659532664546</v>
      </c>
      <c r="T47" s="53">
        <f>IFERROR(HLOOKUP($D47,'BSX-II-LD-TS-CLS-AMBER'!$D$68:$S$83,$A47,FALSE),"")</f>
        <v>8527.3031616388653</v>
      </c>
      <c r="U47" s="53">
        <f>IFERROR(HLOOKUP($D47&amp;U$4,'BUG '!$D$77:$AY$92,$A47,FALSE),"")</f>
        <v>2</v>
      </c>
      <c r="V47" s="53">
        <f>IFERROR(HLOOKUP($D47&amp;V$4,'BUG '!$D$77:$AY$92,$A47,FALSE),"")</f>
        <v>0</v>
      </c>
      <c r="W47" s="53">
        <f>IFERROR(HLOOKUP($D47&amp;W$4,'BUG '!$D$77:$AY$92,$A47,FALSE),"")</f>
        <v>2</v>
      </c>
      <c r="X47" s="53">
        <f>IFERROR(HLOOKUP($D47,'BSX-II-LD-TS-CLS-AMBER'!$W$68:$AL$83,$A47,FALSE),"")</f>
        <v>125.50793610665032</v>
      </c>
      <c r="Y47" s="53">
        <f>IFERROR(HLOOKUP($D47,'BSX-II-LD-TS-CLS-AMBER'!$D$86:$S$101,$A47,FALSE),"")</f>
        <v>8976.1085916476113</v>
      </c>
      <c r="Z47" s="53">
        <f>IFERROR(HLOOKUP($D47&amp;Z$4,'BUG '!$D$95:$AY$110,$A47,FALSE),"")</f>
        <v>2</v>
      </c>
      <c r="AA47" s="53">
        <f>IFERROR(HLOOKUP($D47&amp;AA$4,'BUG '!$D$95:$AY$110,$A47,FALSE),"")</f>
        <v>0</v>
      </c>
      <c r="AB47" s="53">
        <f>IFERROR(HLOOKUP($D47&amp;AB$4,'BUG '!$D$95:$AY$110,$A47,FALSE),"")</f>
        <v>2</v>
      </c>
      <c r="AC47" s="53">
        <f>IFERROR(HLOOKUP($D47,'BSX-II-LD-TS-CLS-AMBER'!$W$86:$AL$101,$A47,FALSE),"")</f>
        <v>132.11361696097444</v>
      </c>
    </row>
    <row r="48" spans="1:29" ht="15.75" thickBot="1" x14ac:dyDescent="0.3">
      <c r="A48" s="45">
        <v>4</v>
      </c>
      <c r="B48" s="86"/>
      <c r="C48" s="89"/>
      <c r="D48" s="54" t="s">
        <v>14</v>
      </c>
      <c r="E48" s="53">
        <f>IFERROR(HLOOKUP($D48,'BSX-II-LD-TS-CLS-AMBER'!$D$14:$S$29,$A48,FALSE),"")</f>
        <v>7093.9564737315523</v>
      </c>
      <c r="F48" s="53">
        <f>IFERROR(HLOOKUP($D48&amp;F$4,'BUG '!$D$23:$AY$38,$A48,FALSE),"")</f>
        <v>2</v>
      </c>
      <c r="G48" s="53">
        <f>IFERROR(HLOOKUP($D48&amp;G$4,'BUG '!$D$23:$AY$38,$A48,FALSE),"")</f>
        <v>0</v>
      </c>
      <c r="H48" s="53">
        <f>IFERROR(HLOOKUP($D48&amp;H$4,'BUG '!$D$23:$AY$38,$A48,FALSE),"")</f>
        <v>2</v>
      </c>
      <c r="I48" s="53">
        <f>IFERROR(HLOOKUP($D48,'BSX-II-LD-TS-CLS-AMBER'!$W$14:$AL$29,$A48,FALSE),"")</f>
        <v>104.41142046571049</v>
      </c>
      <c r="J48" s="53">
        <f>IFERROR(HLOOKUP($D48,'BSX-II-LD-TS-CLS-AMBER'!$D$32:$S$47,$A48,FALSE),"")</f>
        <v>7710.8222540560346</v>
      </c>
      <c r="K48" s="53">
        <f>IFERROR(HLOOKUP($D48&amp;K$4,'BUG '!$D$41:$AY$56,$A48,FALSE),"")</f>
        <v>2</v>
      </c>
      <c r="L48" s="53">
        <f>IFERROR(HLOOKUP($D48&amp;L$4,'BUG '!$D$41:$AY$56,$A48,FALSE),"")</f>
        <v>0</v>
      </c>
      <c r="M48" s="53">
        <f>IFERROR(HLOOKUP($D48&amp;M$4,'BUG '!$D$41:$AY$56,$A48,FALSE),"")</f>
        <v>2</v>
      </c>
      <c r="N48" s="53">
        <f>IFERROR(HLOOKUP($D48,'BSX-II-LD-TS-CLS-AMBER'!$W$32:$AL$47,$A48,FALSE),"")</f>
        <v>113.49067441925054</v>
      </c>
      <c r="O48" s="53">
        <f>IFERROR(HLOOKUP($D48,'BSX-II-LD-TS-CLS-AMBER'!$D$50:$S$65,$A48,FALSE),"")</f>
        <v>7710.8222540560346</v>
      </c>
      <c r="P48" s="53">
        <f>IFERROR(HLOOKUP($D48&amp;P$4,'BUG '!$D$59:$AY$74,$A48,FALSE),"")</f>
        <v>2</v>
      </c>
      <c r="Q48" s="53">
        <f>IFERROR(HLOOKUP($D48&amp;Q$4,'BUG '!$D$59:$AY$74,$A48,FALSE),"")</f>
        <v>0</v>
      </c>
      <c r="R48" s="53">
        <f>IFERROR(HLOOKUP($D48&amp;R$4,'BUG '!$D$59:$AY$74,$A48,FALSE),"")</f>
        <v>2</v>
      </c>
      <c r="S48" s="53">
        <f>IFERROR(HLOOKUP($D48,'BSX-II-LD-TS-CLS-AMBER'!$W$50:$AL$65,$A48,FALSE),"")</f>
        <v>113.49067441925054</v>
      </c>
      <c r="T48" s="53">
        <f>IFERROR(HLOOKUP($D48,'BSX-II-LD-TS-CLS-AMBER'!$D$68:$S$83,$A48,FALSE),"")</f>
        <v>7669.8110864216278</v>
      </c>
      <c r="U48" s="53">
        <f>IFERROR(HLOOKUP($D48&amp;U$4,'BUG '!$D$77:$AY$92,$A48,FALSE),"")</f>
        <v>2</v>
      </c>
      <c r="V48" s="53">
        <f>IFERROR(HLOOKUP($D48&amp;V$4,'BUG '!$D$77:$AY$92,$A48,FALSE),"")</f>
        <v>0</v>
      </c>
      <c r="W48" s="53">
        <f>IFERROR(HLOOKUP($D48&amp;W$4,'BUG '!$D$77:$AY$92,$A48,FALSE),"")</f>
        <v>2</v>
      </c>
      <c r="X48" s="53">
        <f>IFERROR(HLOOKUP($D48,'BSX-II-LD-TS-CLS-AMBER'!$W$68:$AL$83,$A48,FALSE),"")</f>
        <v>112.887057201761</v>
      </c>
      <c r="Y48" s="53">
        <f>IFERROR(HLOOKUP($D48,'BSX-II-LD-TS-CLS-AMBER'!$D$86:$S$101,$A48,FALSE),"")</f>
        <v>8046.8563557973066</v>
      </c>
      <c r="Z48" s="53">
        <f>IFERROR(HLOOKUP($D48&amp;Z$4,'BUG '!$D$95:$AY$110,$A48,FALSE),"")</f>
        <v>3</v>
      </c>
      <c r="AA48" s="53">
        <f>IFERROR(HLOOKUP($D48&amp;AA$4,'BUG '!$D$95:$AY$110,$A48,FALSE),"")</f>
        <v>0</v>
      </c>
      <c r="AB48" s="53">
        <f>IFERROR(HLOOKUP($D48&amp;AB$4,'BUG '!$D$95:$AY$110,$A48,FALSE),"")</f>
        <v>3</v>
      </c>
      <c r="AC48" s="53">
        <f>IFERROR(HLOOKUP($D48,'BSX-II-LD-TS-CLS-AMBER'!$W$86:$AL$101,$A48,FALSE),"")</f>
        <v>118.43654602385449</v>
      </c>
    </row>
    <row r="49" spans="1:29" ht="15.75" thickBot="1" x14ac:dyDescent="0.3">
      <c r="A49" s="45">
        <v>4</v>
      </c>
      <c r="B49" s="86"/>
      <c r="C49" s="89"/>
      <c r="D49" s="54" t="s">
        <v>15</v>
      </c>
      <c r="E49" s="53">
        <f>IFERROR(HLOOKUP($D49,'BSX-II-LD-TS-CLS-AMBER'!$D$14:$S$29,$A49,FALSE),"")</f>
        <v>6401.5150059086427</v>
      </c>
      <c r="F49" s="53">
        <f>IFERROR(HLOOKUP($D49&amp;F$4,'BUG '!$D$23:$AY$38,$A49,FALSE),"")</f>
        <v>2</v>
      </c>
      <c r="G49" s="53">
        <f>IFERROR(HLOOKUP($D49&amp;G$4,'BUG '!$D$23:$AY$38,$A49,FALSE),"")</f>
        <v>0</v>
      </c>
      <c r="H49" s="53">
        <f>IFERROR(HLOOKUP($D49&amp;H$4,'BUG '!$D$23:$AY$38,$A49,FALSE),"")</f>
        <v>2</v>
      </c>
      <c r="I49" s="53">
        <f>IFERROR(HLOOKUP($D49,'BSX-II-LD-TS-CLS-AMBER'!$W$14:$AL$29,$A49,FALSE),"")</f>
        <v>94.219816173737584</v>
      </c>
      <c r="J49" s="53">
        <f>IFERROR(HLOOKUP($D49,'BSX-II-LD-TS-CLS-AMBER'!$D$32:$S$47,$A49,FALSE),"")</f>
        <v>6958.1684846833077</v>
      </c>
      <c r="K49" s="53">
        <f>IFERROR(HLOOKUP($D49&amp;K$4,'BUG '!$D$41:$AY$56,$A49,FALSE),"")</f>
        <v>3</v>
      </c>
      <c r="L49" s="53">
        <f>IFERROR(HLOOKUP($D49&amp;L$4,'BUG '!$D$41:$AY$56,$A49,FALSE),"")</f>
        <v>0</v>
      </c>
      <c r="M49" s="53">
        <f>IFERROR(HLOOKUP($D49&amp;M$4,'BUG '!$D$41:$AY$56,$A49,FALSE),"")</f>
        <v>3</v>
      </c>
      <c r="N49" s="53">
        <f>IFERROR(HLOOKUP($D49,'BSX-II-LD-TS-CLS-AMBER'!$W$32:$AL$47,$A49,FALSE),"")</f>
        <v>102.41284366710607</v>
      </c>
      <c r="O49" s="53">
        <f>IFERROR(HLOOKUP($D49,'BSX-II-LD-TS-CLS-AMBER'!$D$50:$S$65,$A49,FALSE),"")</f>
        <v>6958.1684846833077</v>
      </c>
      <c r="P49" s="53">
        <f>IFERROR(HLOOKUP($D49&amp;P$4,'BUG '!$D$59:$AY$74,$A49,FALSE),"")</f>
        <v>3</v>
      </c>
      <c r="Q49" s="53">
        <f>IFERROR(HLOOKUP($D49&amp;Q$4,'BUG '!$D$59:$AY$74,$A49,FALSE),"")</f>
        <v>0</v>
      </c>
      <c r="R49" s="53">
        <f>IFERROR(HLOOKUP($D49&amp;R$4,'BUG '!$D$59:$AY$74,$A49,FALSE),"")</f>
        <v>3</v>
      </c>
      <c r="S49" s="53">
        <f>IFERROR(HLOOKUP($D49,'BSX-II-LD-TS-CLS-AMBER'!$W$50:$AL$65,$A49,FALSE),"")</f>
        <v>102.41284366710607</v>
      </c>
      <c r="T49" s="53">
        <f>IFERROR(HLOOKUP($D49,'BSX-II-LD-TS-CLS-AMBER'!$D$68:$S$83,$A49,FALSE),"")</f>
        <v>6921.1604192978439</v>
      </c>
      <c r="U49" s="53">
        <f>IFERROR(HLOOKUP($D49&amp;U$4,'BUG '!$D$77:$AY$92,$A49,FALSE),"")</f>
        <v>3</v>
      </c>
      <c r="V49" s="53">
        <f>IFERROR(HLOOKUP($D49&amp;V$4,'BUG '!$D$77:$AY$92,$A49,FALSE),"")</f>
        <v>0</v>
      </c>
      <c r="W49" s="53">
        <f>IFERROR(HLOOKUP($D49&amp;W$4,'BUG '!$D$77:$AY$92,$A49,FALSE),"")</f>
        <v>3</v>
      </c>
      <c r="X49" s="53">
        <f>IFERROR(HLOOKUP($D49,'BSX-II-LD-TS-CLS-AMBER'!$W$68:$AL$83,$A49,FALSE),"")</f>
        <v>101.86814555824502</v>
      </c>
      <c r="Y49" s="53">
        <f>IFERROR(HLOOKUP($D49,'BSX-II-LD-TS-CLS-AMBER'!$D$86:$S$101,$A49,FALSE),"")</f>
        <v>7261.402279922856</v>
      </c>
      <c r="Z49" s="53">
        <f>IFERROR(HLOOKUP($D49&amp;Z$4,'BUG '!$D$95:$AY$110,$A49,FALSE),"")</f>
        <v>3</v>
      </c>
      <c r="AA49" s="53">
        <f>IFERROR(HLOOKUP($D49&amp;AA$4,'BUG '!$D$95:$AY$110,$A49,FALSE),"")</f>
        <v>0</v>
      </c>
      <c r="AB49" s="53">
        <f>IFERROR(HLOOKUP($D49&amp;AB$4,'BUG '!$D$95:$AY$110,$A49,FALSE),"")</f>
        <v>3</v>
      </c>
      <c r="AC49" s="53">
        <f>IFERROR(HLOOKUP($D49,'BSX-II-LD-TS-CLS-AMBER'!$W$86:$AL$101,$A49,FALSE),"")</f>
        <v>106.87594848194507</v>
      </c>
    </row>
    <row r="50" spans="1:29" ht="15.75" thickBot="1" x14ac:dyDescent="0.3">
      <c r="A50" s="45">
        <v>4</v>
      </c>
      <c r="B50" s="86"/>
      <c r="C50" s="89"/>
      <c r="D50" s="54" t="s">
        <v>18</v>
      </c>
      <c r="E50" s="53">
        <f>IFERROR(HLOOKUP($D50,'BSX-II-LD-TS-CLS-AMBER'!$D$14:$S$29,$A50,FALSE),"")</f>
        <v>9340.4673564160494</v>
      </c>
      <c r="F50" s="53">
        <f>IFERROR(HLOOKUP($D50&amp;F$4,'BUG '!$D$23:$AY$38,$A50,FALSE),"")</f>
        <v>4</v>
      </c>
      <c r="G50" s="53">
        <f>IFERROR(HLOOKUP($D50&amp;G$4,'BUG '!$D$23:$AY$38,$A50,FALSE),"")</f>
        <v>0</v>
      </c>
      <c r="H50" s="53">
        <f>IFERROR(HLOOKUP($D50&amp;H$4,'BUG '!$D$23:$AY$38,$A50,FALSE),"")</f>
        <v>3</v>
      </c>
      <c r="I50" s="53">
        <f>IFERROR(HLOOKUP($D50,'BSX-II-LD-TS-CLS-AMBER'!$W$14:$AL$29,$A50,FALSE),"")</f>
        <v>137.47638121382485</v>
      </c>
      <c r="J50" s="53">
        <f>IFERROR(HLOOKUP($D50,'BSX-II-LD-TS-CLS-AMBER'!$D$32:$S$47,$A50,FALSE),"")</f>
        <v>10152.681909147877</v>
      </c>
      <c r="K50" s="53">
        <f>IFERROR(HLOOKUP($D50&amp;K$4,'BUG '!$D$41:$AY$56,$A50,FALSE),"")</f>
        <v>4</v>
      </c>
      <c r="L50" s="53">
        <f>IFERROR(HLOOKUP($D50&amp;L$4,'BUG '!$D$41:$AY$56,$A50,FALSE),"")</f>
        <v>0</v>
      </c>
      <c r="M50" s="53">
        <f>IFERROR(HLOOKUP($D50&amp;M$4,'BUG '!$D$41:$AY$56,$A50,FALSE),"")</f>
        <v>3</v>
      </c>
      <c r="N50" s="53">
        <f>IFERROR(HLOOKUP($D50,'BSX-II-LD-TS-CLS-AMBER'!$W$32:$AL$47,$A50,FALSE),"")</f>
        <v>149.43084914546176</v>
      </c>
      <c r="O50" s="53">
        <f>IFERROR(HLOOKUP($D50,'BSX-II-LD-TS-CLS-AMBER'!$D$50:$S$65,$A50,FALSE),"")</f>
        <v>10152.681909147877</v>
      </c>
      <c r="P50" s="53">
        <f>IFERROR(HLOOKUP($D50&amp;P$4,'BUG '!$D$59:$AY$74,$A50,FALSE),"")</f>
        <v>4</v>
      </c>
      <c r="Q50" s="53">
        <f>IFERROR(HLOOKUP($D50&amp;Q$4,'BUG '!$D$59:$AY$74,$A50,FALSE),"")</f>
        <v>0</v>
      </c>
      <c r="R50" s="53">
        <f>IFERROR(HLOOKUP($D50&amp;R$4,'BUG '!$D$59:$AY$74,$A50,FALSE),"")</f>
        <v>3</v>
      </c>
      <c r="S50" s="53">
        <f>IFERROR(HLOOKUP($D50,'BSX-II-LD-TS-CLS-AMBER'!$W$50:$AL$65,$A50,FALSE),"")</f>
        <v>149.43084914546176</v>
      </c>
      <c r="T50" s="53">
        <f>IFERROR(HLOOKUP($D50,'BSX-II-LD-TS-CLS-AMBER'!$D$68:$S$83,$A50,FALSE),"")</f>
        <v>10098.683343755471</v>
      </c>
      <c r="U50" s="53">
        <f>IFERROR(HLOOKUP($D50&amp;U$4,'BUG '!$D$77:$AY$92,$A50,FALSE),"")</f>
        <v>4</v>
      </c>
      <c r="V50" s="53">
        <f>IFERROR(HLOOKUP($D50&amp;V$4,'BUG '!$D$77:$AY$92,$A50,FALSE),"")</f>
        <v>0</v>
      </c>
      <c r="W50" s="53">
        <f>IFERROR(HLOOKUP($D50&amp;W$4,'BUG '!$D$77:$AY$92,$A50,FALSE),"")</f>
        <v>3</v>
      </c>
      <c r="X50" s="53">
        <f>IFERROR(HLOOKUP($D50,'BSX-II-LD-TS-CLS-AMBER'!$W$68:$AL$83,$A50,FALSE),"")</f>
        <v>148.63607870436741</v>
      </c>
      <c r="Y50" s="53">
        <f>IFERROR(HLOOKUP($D50,'BSX-II-LD-TS-CLS-AMBER'!$D$86:$S$101,$A50,FALSE),"")</f>
        <v>10595.131136117256</v>
      </c>
      <c r="Z50" s="53">
        <f>IFERROR(HLOOKUP($D50&amp;Z$4,'BUG '!$D$95:$AY$110,$A50,FALSE),"")</f>
        <v>4</v>
      </c>
      <c r="AA50" s="53">
        <f>IFERROR(HLOOKUP($D50&amp;AA$4,'BUG '!$D$95:$AY$110,$A50,FALSE),"")</f>
        <v>0</v>
      </c>
      <c r="AB50" s="53">
        <f>IFERROR(HLOOKUP($D50&amp;AB$4,'BUG '!$D$95:$AY$110,$A50,FALSE),"")</f>
        <v>3</v>
      </c>
      <c r="AC50" s="53">
        <f>IFERROR(HLOOKUP($D50,'BSX-II-LD-TS-CLS-AMBER'!$W$86:$AL$101,$A50,FALSE),"")</f>
        <v>155.94297710154547</v>
      </c>
    </row>
    <row r="51" spans="1:29" ht="15.75" thickBot="1" x14ac:dyDescent="0.3">
      <c r="A51" s="45">
        <v>4</v>
      </c>
      <c r="B51" s="86"/>
      <c r="C51" s="89"/>
      <c r="D51" s="54" t="s">
        <v>19</v>
      </c>
      <c r="E51" s="53">
        <f>IFERROR(HLOOKUP($D51,'BSX-II-LD-TS-CLS-AMBER'!$D$14:$S$29,$A51,FALSE),"")</f>
        <v>9263.5257025552692</v>
      </c>
      <c r="F51" s="53">
        <f>IFERROR(HLOOKUP($D51&amp;F$4,'BUG '!$D$23:$AY$38,$A51,FALSE),"")</f>
        <v>4</v>
      </c>
      <c r="G51" s="53">
        <f>IFERROR(HLOOKUP($D51&amp;G$4,'BUG '!$D$23:$AY$38,$A51,FALSE),"")</f>
        <v>0</v>
      </c>
      <c r="H51" s="53">
        <f>IFERROR(HLOOKUP($D51&amp;H$4,'BUG '!$D$23:$AY$38,$A51,FALSE),"")</f>
        <v>3</v>
      </c>
      <c r="I51" s="53">
        <f>IFERROR(HLOOKUP($D51,'BSX-II-LD-TS-CLS-AMBER'!$W$14:$AL$29,$A51,FALSE),"")</f>
        <v>136.34392608778441</v>
      </c>
      <c r="J51" s="53">
        <f>IFERROR(HLOOKUP($D51,'BSX-II-LD-TS-CLS-AMBER'!$D$32:$S$47,$A51,FALSE),"")</f>
        <v>10069.049676690509</v>
      </c>
      <c r="K51" s="53">
        <f>IFERROR(HLOOKUP($D51&amp;K$4,'BUG '!$D$41:$AY$56,$A51,FALSE),"")</f>
        <v>4</v>
      </c>
      <c r="L51" s="53">
        <f>IFERROR(HLOOKUP($D51&amp;L$4,'BUG '!$D$41:$AY$56,$A51,FALSE),"")</f>
        <v>0</v>
      </c>
      <c r="M51" s="53">
        <f>IFERROR(HLOOKUP($D51&amp;M$4,'BUG '!$D$41:$AY$56,$A51,FALSE),"")</f>
        <v>3</v>
      </c>
      <c r="N51" s="53">
        <f>IFERROR(HLOOKUP($D51,'BSX-II-LD-TS-CLS-AMBER'!$W$32:$AL$47,$A51,FALSE),"")</f>
        <v>148.1999196606352</v>
      </c>
      <c r="O51" s="53">
        <f>IFERROR(HLOOKUP($D51,'BSX-II-LD-TS-CLS-AMBER'!$D$50:$S$65,$A51,FALSE),"")</f>
        <v>10069.049676690509</v>
      </c>
      <c r="P51" s="53">
        <f>IFERROR(HLOOKUP($D51&amp;P$4,'BUG '!$D$59:$AY$74,$A51,FALSE),"")</f>
        <v>4</v>
      </c>
      <c r="Q51" s="53">
        <f>IFERROR(HLOOKUP($D51&amp;Q$4,'BUG '!$D$59:$AY$74,$A51,FALSE),"")</f>
        <v>0</v>
      </c>
      <c r="R51" s="53">
        <f>IFERROR(HLOOKUP($D51&amp;R$4,'BUG '!$D$59:$AY$74,$A51,FALSE),"")</f>
        <v>3</v>
      </c>
      <c r="S51" s="53">
        <f>IFERROR(HLOOKUP($D51,'BSX-II-LD-TS-CLS-AMBER'!$W$50:$AL$65,$A51,FALSE),"")</f>
        <v>148.1999196606352</v>
      </c>
      <c r="T51" s="53">
        <f>IFERROR(HLOOKUP($D51,'BSX-II-LD-TS-CLS-AMBER'!$D$68:$S$83,$A51,FALSE),"")</f>
        <v>10015.495921902204</v>
      </c>
      <c r="U51" s="53">
        <f>IFERROR(HLOOKUP($D51&amp;U$4,'BUG '!$D$77:$AY$92,$A51,FALSE),"")</f>
        <v>4</v>
      </c>
      <c r="V51" s="53">
        <f>IFERROR(HLOOKUP($D51&amp;V$4,'BUG '!$D$77:$AY$92,$A51,FALSE),"")</f>
        <v>0</v>
      </c>
      <c r="W51" s="53">
        <f>IFERROR(HLOOKUP($D51&amp;W$4,'BUG '!$D$77:$AY$92,$A51,FALSE),"")</f>
        <v>3</v>
      </c>
      <c r="X51" s="53">
        <f>IFERROR(HLOOKUP($D51,'BSX-II-LD-TS-CLS-AMBER'!$W$68:$AL$83,$A51,FALSE),"")</f>
        <v>147.41169610310075</v>
      </c>
      <c r="Y51" s="53">
        <f>IFERROR(HLOOKUP($D51,'BSX-II-LD-TS-CLS-AMBER'!$D$86:$S$101,$A51,FALSE),"")</f>
        <v>10507.854249278749</v>
      </c>
      <c r="Z51" s="53">
        <f>IFERROR(HLOOKUP($D51&amp;Z$4,'BUG '!$D$95:$AY$110,$A51,FALSE),"")</f>
        <v>4</v>
      </c>
      <c r="AA51" s="53">
        <f>IFERROR(HLOOKUP($D51&amp;AA$4,'BUG '!$D$95:$AY$110,$A51,FALSE),"")</f>
        <v>0</v>
      </c>
      <c r="AB51" s="53">
        <f>IFERROR(HLOOKUP($D51&amp;AB$4,'BUG '!$D$95:$AY$110,$A51,FALSE),"")</f>
        <v>3</v>
      </c>
      <c r="AC51" s="53">
        <f>IFERROR(HLOOKUP($D51,'BSX-II-LD-TS-CLS-AMBER'!$W$86:$AL$101,$A51,FALSE),"")</f>
        <v>154.65840427362113</v>
      </c>
    </row>
    <row r="52" spans="1:29" ht="15.75" thickBot="1" x14ac:dyDescent="0.3">
      <c r="A52" s="45">
        <v>4</v>
      </c>
      <c r="B52" s="87"/>
      <c r="C52" s="90"/>
      <c r="D52" s="55" t="s">
        <v>117</v>
      </c>
      <c r="E52" s="53">
        <f>IFERROR(HLOOKUP($D52,'BSX-II-LD-TS-CLS-AMBER'!$D$14:$S$29,$A52,FALSE),"")</f>
        <v>8763.5401306643653</v>
      </c>
      <c r="F52" s="53">
        <f>IFERROR(HLOOKUP($D52&amp;F$4,'BUG '!$D$23:$AY$38,$A52,FALSE),"")</f>
        <v>3</v>
      </c>
      <c r="G52" s="53">
        <f>IFERROR(HLOOKUP($D52&amp;G$4,'BUG '!$D$23:$AY$38,$A52,FALSE),"")</f>
        <v>0</v>
      </c>
      <c r="H52" s="53">
        <f>IFERROR(HLOOKUP($D52&amp;H$4,'BUG '!$D$23:$AY$38,$A52,FALSE),"")</f>
        <v>2</v>
      </c>
      <c r="I52" s="53">
        <f>IFERROR(HLOOKUP($D52,'BSX-II-LD-TS-CLS-AMBER'!$W$14:$AL$29,$A52,FALSE),"")</f>
        <v>128.98495737028543</v>
      </c>
      <c r="J52" s="53">
        <f>IFERROR(HLOOKUP($D52,'BSX-II-LD-TS-CLS-AMBER'!$D$32:$S$47,$A52,FALSE),"")</f>
        <v>9127.8016823946455</v>
      </c>
      <c r="K52" s="53">
        <f>IFERROR(HLOOKUP($D52&amp;K$4,'BUG '!$D$41:$AY$56,$A52,FALSE),"")</f>
        <v>3</v>
      </c>
      <c r="L52" s="53">
        <f>IFERROR(HLOOKUP($D52&amp;L$4,'BUG '!$D$41:$AY$56,$A52,FALSE),"")</f>
        <v>0</v>
      </c>
      <c r="M52" s="53">
        <f>IFERROR(HLOOKUP($D52&amp;M$4,'BUG '!$D$41:$AY$56,$A52,FALSE),"")</f>
        <v>2</v>
      </c>
      <c r="N52" s="53">
        <f>IFERROR(HLOOKUP($D52,'BSX-II-LD-TS-CLS-AMBER'!$W$32:$AL$47,$A52,FALSE),"")</f>
        <v>134.34629080643438</v>
      </c>
      <c r="O52" s="53">
        <f>IFERROR(HLOOKUP($D52,'BSX-II-LD-TS-CLS-AMBER'!$D$50:$S$65,$A52,FALSE),"")</f>
        <v>9127.8016823946455</v>
      </c>
      <c r="P52" s="53">
        <f>IFERROR(HLOOKUP($D52&amp;P$4,'BUG '!$D$59:$AY$74,$A52,FALSE),"")</f>
        <v>3</v>
      </c>
      <c r="Q52" s="53">
        <f>IFERROR(HLOOKUP($D52&amp;Q$4,'BUG '!$D$59:$AY$74,$A52,FALSE),"")</f>
        <v>0</v>
      </c>
      <c r="R52" s="53">
        <f>IFERROR(HLOOKUP($D52&amp;R$4,'BUG '!$D$59:$AY$74,$A52,FALSE),"")</f>
        <v>2</v>
      </c>
      <c r="S52" s="53">
        <f>IFERROR(HLOOKUP($D52,'BSX-II-LD-TS-CLS-AMBER'!$W$50:$AL$65,$A52,FALSE),"")</f>
        <v>134.34629080643438</v>
      </c>
      <c r="T52" s="53">
        <f>IFERROR(HLOOKUP($D52,'BSX-II-LD-TS-CLS-AMBER'!$D$68:$S$83,$A52,FALSE),"")</f>
        <v>9049.3077431683487</v>
      </c>
      <c r="U52" s="53">
        <f>IFERROR(HLOOKUP($D52&amp;U$4,'BUG '!$D$77:$AY$92,$A52,FALSE),"")</f>
        <v>3</v>
      </c>
      <c r="V52" s="53">
        <f>IFERROR(HLOOKUP($D52&amp;V$4,'BUG '!$D$77:$AY$92,$A52,FALSE),"")</f>
        <v>0</v>
      </c>
      <c r="W52" s="53">
        <f>IFERROR(HLOOKUP($D52&amp;W$4,'BUG '!$D$77:$AY$92,$A52,FALSE),"")</f>
        <v>2</v>
      </c>
      <c r="X52" s="53">
        <f>IFERROR(HLOOKUP($D52,'BSX-II-LD-TS-CLS-AMBER'!$W$68:$AL$83,$A52,FALSE),"")</f>
        <v>133.19098858222216</v>
      </c>
      <c r="Y52" s="53">
        <f>IFERROR(HLOOKUP($D52,'BSX-II-LD-TS-CLS-AMBER'!$D$86:$S$101,$A52,FALSE),"")</f>
        <v>9525.5870985482252</v>
      </c>
      <c r="Z52" s="53">
        <f>IFERROR(HLOOKUP($D52&amp;Z$4,'BUG '!$D$95:$AY$110,$A52,FALSE),"")</f>
        <v>3</v>
      </c>
      <c r="AA52" s="53">
        <f>IFERROR(HLOOKUP($D52&amp;AA$4,'BUG '!$D$95:$AY$110,$A52,FALSE),"")</f>
        <v>0</v>
      </c>
      <c r="AB52" s="53">
        <f>IFERROR(HLOOKUP($D52&amp;AB$4,'BUG '!$D$95:$AY$110,$A52,FALSE),"")</f>
        <v>2</v>
      </c>
      <c r="AC52" s="53">
        <f>IFERROR(HLOOKUP($D52,'BSX-II-LD-TS-CLS-AMBER'!$W$86:$AL$101,$A52,FALSE),"")</f>
        <v>140.2010406198755</v>
      </c>
    </row>
    <row r="53" spans="1:29" ht="15.75" thickBot="1" x14ac:dyDescent="0.3">
      <c r="A53" s="45">
        <v>5</v>
      </c>
      <c r="B53" s="85" t="s">
        <v>36</v>
      </c>
      <c r="C53" s="88" t="s">
        <v>131</v>
      </c>
      <c r="D53" s="52" t="s">
        <v>116</v>
      </c>
      <c r="E53" s="53">
        <f>IFERROR(HLOOKUP($D53,'BSX-II-LD-TS-CLS-AMBER'!$D$14:$S$29,$A53,FALSE),"")</f>
        <v>11790.971468635231</v>
      </c>
      <c r="F53" s="53">
        <f>IFERROR(HLOOKUP($D53&amp;F$4,'BUG '!$D$23:$AY$38,$A53,FALSE),"")</f>
        <v>3</v>
      </c>
      <c r="G53" s="53">
        <f>IFERROR(HLOOKUP($D53&amp;G$4,'BUG '!$D$23:$AY$38,$A53,FALSE),"")</f>
        <v>0</v>
      </c>
      <c r="H53" s="53">
        <f>IFERROR(HLOOKUP($D53&amp;H$4,'BUG '!$D$23:$AY$38,$A53,FALSE),"")</f>
        <v>2</v>
      </c>
      <c r="I53" s="53">
        <f>IFERROR(HLOOKUP($D53,'BSX-II-LD-TS-CLS-AMBER'!$W$14:$AL$29,$A53,FALSE),"")</f>
        <v>112.51700765289809</v>
      </c>
      <c r="J53" s="53">
        <f>IFERROR(HLOOKUP($D53,'BSX-II-LD-TS-CLS-AMBER'!$D$32:$S$47,$A53,FALSE),"")</f>
        <v>12281.069933357718</v>
      </c>
      <c r="K53" s="53">
        <f>IFERROR(HLOOKUP($D53&amp;K$4,'BUG '!$D$41:$AY$56,$A53,FALSE),"")</f>
        <v>3</v>
      </c>
      <c r="L53" s="53">
        <f>IFERROR(HLOOKUP($D53&amp;L$4,'BUG '!$D$41:$AY$56,$A53,FALSE),"")</f>
        <v>0</v>
      </c>
      <c r="M53" s="53">
        <f>IFERROR(HLOOKUP($D53&amp;M$4,'BUG '!$D$41:$AY$56,$A53,FALSE),"")</f>
        <v>2</v>
      </c>
      <c r="N53" s="53">
        <f>IFERROR(HLOOKUP($D53,'BSX-II-LD-TS-CLS-AMBER'!$W$32:$AL$47,$A53,FALSE),"")</f>
        <v>117.19384135167698</v>
      </c>
      <c r="O53" s="53">
        <f>IFERROR(HLOOKUP($D53,'BSX-II-LD-TS-CLS-AMBER'!$D$50:$S$65,$A53,FALSE),"")</f>
        <v>12281.069933357718</v>
      </c>
      <c r="P53" s="53">
        <f>IFERROR(HLOOKUP($D53&amp;P$4,'BUG '!$D$59:$AY$74,$A53,FALSE),"")</f>
        <v>3</v>
      </c>
      <c r="Q53" s="53">
        <f>IFERROR(HLOOKUP($D53&amp;Q$4,'BUG '!$D$59:$AY$74,$A53,FALSE),"")</f>
        <v>0</v>
      </c>
      <c r="R53" s="53">
        <f>IFERROR(HLOOKUP($D53&amp;R$4,'BUG '!$D$59:$AY$74,$A53,FALSE),"")</f>
        <v>2</v>
      </c>
      <c r="S53" s="53">
        <f>IFERROR(HLOOKUP($D53,'BSX-II-LD-TS-CLS-AMBER'!$W$50:$AL$65,$A53,FALSE),"")</f>
        <v>117.19384135167698</v>
      </c>
      <c r="T53" s="53">
        <f>IFERROR(HLOOKUP($D53,'BSX-II-LD-TS-CLS-AMBER'!$D$68:$S$83,$A53,FALSE),"")</f>
        <v>12175.459668090651</v>
      </c>
      <c r="U53" s="53">
        <f>IFERROR(HLOOKUP($D53&amp;U$4,'BUG '!$D$77:$AY$92,$A53,FALSE),"")</f>
        <v>3</v>
      </c>
      <c r="V53" s="53">
        <f>IFERROR(HLOOKUP($D53&amp;V$4,'BUG '!$D$77:$AY$92,$A53,FALSE),"")</f>
        <v>0</v>
      </c>
      <c r="W53" s="53">
        <f>IFERROR(HLOOKUP($D53&amp;W$4,'BUG '!$D$77:$AY$92,$A53,FALSE),"")</f>
        <v>2</v>
      </c>
      <c r="X53" s="53">
        <f>IFERROR(HLOOKUP($D53,'BSX-II-LD-TS-CLS-AMBER'!$W$68:$AL$83,$A53,FALSE),"")</f>
        <v>116.18604050533547</v>
      </c>
      <c r="Y53" s="53">
        <f>IFERROR(HLOOKUP($D53,'BSX-II-LD-TS-CLS-AMBER'!$D$86:$S$101,$A53,FALSE),"")</f>
        <v>12816.273335473075</v>
      </c>
      <c r="Z53" s="53">
        <f>IFERROR(HLOOKUP($D53&amp;Z$4,'BUG '!$D$95:$AY$110,$A53,FALSE),"")</f>
        <v>3</v>
      </c>
      <c r="AA53" s="53">
        <f>IFERROR(HLOOKUP($D53&amp;AA$4,'BUG '!$D$95:$AY$110,$A53,FALSE),"")</f>
        <v>0</v>
      </c>
      <c r="AB53" s="53">
        <f>IFERROR(HLOOKUP($D53&amp;AB$4,'BUG '!$D$95:$AY$110,$A53,FALSE),"")</f>
        <v>2</v>
      </c>
      <c r="AC53" s="53">
        <f>IFERROR(HLOOKUP($D53,'BSX-II-LD-TS-CLS-AMBER'!$W$86:$AL$101,$A53,FALSE),"")</f>
        <v>122.30109527488921</v>
      </c>
    </row>
    <row r="54" spans="1:29" ht="15.75" thickBot="1" x14ac:dyDescent="0.3">
      <c r="A54" s="45">
        <v>5</v>
      </c>
      <c r="B54" s="86"/>
      <c r="C54" s="89"/>
      <c r="D54" s="54" t="s">
        <v>10</v>
      </c>
      <c r="E54" s="53">
        <f>IFERROR(HLOOKUP($D54,'BSX-II-LD-TS-CLS-AMBER'!$D$14:$S$29,$A54,FALSE),"")</f>
        <v>11535.80898486108</v>
      </c>
      <c r="F54" s="53">
        <f>IFERROR(HLOOKUP($D54&amp;F$4,'BUG '!$D$23:$AY$38,$A54,FALSE),"")</f>
        <v>2</v>
      </c>
      <c r="G54" s="53">
        <f>IFERROR(HLOOKUP($D54&amp;G$4,'BUG '!$D$23:$AY$38,$A54,FALSE),"")</f>
        <v>0</v>
      </c>
      <c r="H54" s="53">
        <f>IFERROR(HLOOKUP($D54&amp;H$4,'BUG '!$D$23:$AY$38,$A54,FALSE),"")</f>
        <v>3</v>
      </c>
      <c r="I54" s="53">
        <f>IFERROR(HLOOKUP($D54,'BSX-II-LD-TS-CLS-AMBER'!$W$14:$AL$29,$A54,FALSE),"")</f>
        <v>110.0820836760299</v>
      </c>
      <c r="J54" s="53">
        <f>IFERROR(HLOOKUP($D54,'BSX-II-LD-TS-CLS-AMBER'!$D$32:$S$47,$A54,FALSE),"")</f>
        <v>12538.922809631609</v>
      </c>
      <c r="K54" s="53">
        <f>IFERROR(HLOOKUP($D54&amp;K$4,'BUG '!$D$41:$AY$56,$A54,FALSE),"")</f>
        <v>2</v>
      </c>
      <c r="L54" s="53">
        <f>IFERROR(HLOOKUP($D54&amp;L$4,'BUG '!$D$41:$AY$56,$A54,FALSE),"")</f>
        <v>0</v>
      </c>
      <c r="M54" s="53">
        <f>IFERROR(HLOOKUP($D54&amp;M$4,'BUG '!$D$41:$AY$56,$A54,FALSE),"")</f>
        <v>3</v>
      </c>
      <c r="N54" s="53">
        <f>IFERROR(HLOOKUP($D54,'BSX-II-LD-TS-CLS-AMBER'!$W$32:$AL$47,$A54,FALSE),"")</f>
        <v>119.65443877829338</v>
      </c>
      <c r="O54" s="53">
        <f>IFERROR(HLOOKUP($D54,'BSX-II-LD-TS-CLS-AMBER'!$D$50:$S$65,$A54,FALSE),"")</f>
        <v>12538.922809631609</v>
      </c>
      <c r="P54" s="53">
        <f>IFERROR(HLOOKUP($D54&amp;P$4,'BUG '!$D$59:$AY$74,$A54,FALSE),"")</f>
        <v>2</v>
      </c>
      <c r="Q54" s="53">
        <f>IFERROR(HLOOKUP($D54&amp;Q$4,'BUG '!$D$59:$AY$74,$A54,FALSE),"")</f>
        <v>0</v>
      </c>
      <c r="R54" s="53">
        <f>IFERROR(HLOOKUP($D54&amp;R$4,'BUG '!$D$59:$AY$74,$A54,FALSE),"")</f>
        <v>3</v>
      </c>
      <c r="S54" s="53">
        <f>IFERROR(HLOOKUP($D54,'BSX-II-LD-TS-CLS-AMBER'!$W$50:$AL$65,$A54,FALSE),"")</f>
        <v>119.65443877829338</v>
      </c>
      <c r="T54" s="53">
        <f>IFERROR(HLOOKUP($D54,'BSX-II-LD-TS-CLS-AMBER'!$D$68:$S$83,$A54,FALSE),"")</f>
        <v>12472.232663190976</v>
      </c>
      <c r="U54" s="53">
        <f>IFERROR(HLOOKUP($D54&amp;U$4,'BUG '!$D$77:$AY$92,$A54,FALSE),"")</f>
        <v>2</v>
      </c>
      <c r="V54" s="53">
        <f>IFERROR(HLOOKUP($D54&amp;V$4,'BUG '!$D$77:$AY$92,$A54,FALSE),"")</f>
        <v>0</v>
      </c>
      <c r="W54" s="53">
        <f>IFERROR(HLOOKUP($D54&amp;W$4,'BUG '!$D$77:$AY$92,$A54,FALSE),"")</f>
        <v>3</v>
      </c>
      <c r="X54" s="53">
        <f>IFERROR(HLOOKUP($D54,'BSX-II-LD-TS-CLS-AMBER'!$W$68:$AL$83,$A54,FALSE),"")</f>
        <v>119.01803865321513</v>
      </c>
      <c r="Y54" s="53">
        <f>IFERROR(HLOOKUP($D54,'BSX-II-LD-TS-CLS-AMBER'!$D$86:$S$101,$A54,FALSE),"")</f>
        <v>13085.363321980512</v>
      </c>
      <c r="Z54" s="53">
        <f>IFERROR(HLOOKUP($D54&amp;Z$4,'BUG '!$D$95:$AY$110,$A54,FALSE),"")</f>
        <v>3</v>
      </c>
      <c r="AA54" s="53">
        <f>IFERROR(HLOOKUP($D54&amp;AA$4,'BUG '!$D$95:$AY$110,$A54,FALSE),"")</f>
        <v>0</v>
      </c>
      <c r="AB54" s="53">
        <f>IFERROR(HLOOKUP($D54&amp;AB$4,'BUG '!$D$95:$AY$110,$A54,FALSE),"")</f>
        <v>3</v>
      </c>
      <c r="AC54" s="53">
        <f>IFERROR(HLOOKUP($D54,'BSX-II-LD-TS-CLS-AMBER'!$W$86:$AL$101,$A54,FALSE),"")</f>
        <v>124.86892441023356</v>
      </c>
    </row>
    <row r="55" spans="1:29" ht="15.75" thickBot="1" x14ac:dyDescent="0.3">
      <c r="A55" s="45">
        <v>5</v>
      </c>
      <c r="B55" s="86"/>
      <c r="C55" s="89"/>
      <c r="D55" s="54" t="s">
        <v>11</v>
      </c>
      <c r="E55" s="53">
        <f>IFERROR(HLOOKUP($D55,'BSX-II-LD-TS-CLS-AMBER'!$D$14:$S$29,$A55,FALSE),"")</f>
        <v>9764.5221533509157</v>
      </c>
      <c r="F55" s="53">
        <f>IFERROR(HLOOKUP($D55&amp;F$4,'BUG '!$D$23:$AY$38,$A55,FALSE),"")</f>
        <v>2</v>
      </c>
      <c r="G55" s="53">
        <f>IFERROR(HLOOKUP($D55&amp;G$4,'BUG '!$D$23:$AY$38,$A55,FALSE),"")</f>
        <v>0</v>
      </c>
      <c r="H55" s="53">
        <f>IFERROR(HLOOKUP($D55&amp;H$4,'BUG '!$D$23:$AY$38,$A55,FALSE),"")</f>
        <v>2</v>
      </c>
      <c r="I55" s="53">
        <f>IFERROR(HLOOKUP($D55,'BSX-II-LD-TS-CLS-AMBER'!$W$14:$AL$29,$A55,FALSE),"")</f>
        <v>93.179329351955957</v>
      </c>
      <c r="J55" s="53">
        <f>IFERROR(HLOOKUP($D55,'BSX-II-LD-TS-CLS-AMBER'!$D$32:$S$47,$A55,FALSE),"")</f>
        <v>10613.611036250995</v>
      </c>
      <c r="K55" s="53">
        <f>IFERROR(HLOOKUP($D55&amp;K$4,'BUG '!$D$41:$AY$56,$A55,FALSE),"")</f>
        <v>2</v>
      </c>
      <c r="L55" s="53">
        <f>IFERROR(HLOOKUP($D55&amp;L$4,'BUG '!$D$41:$AY$56,$A55,FALSE),"")</f>
        <v>0</v>
      </c>
      <c r="M55" s="53">
        <f>IFERROR(HLOOKUP($D55&amp;M$4,'BUG '!$D$41:$AY$56,$A55,FALSE),"")</f>
        <v>2</v>
      </c>
      <c r="N55" s="53">
        <f>IFERROR(HLOOKUP($D55,'BSX-II-LD-TS-CLS-AMBER'!$W$32:$AL$47,$A55,FALSE),"")</f>
        <v>101.2818797303869</v>
      </c>
      <c r="O55" s="53">
        <f>IFERROR(HLOOKUP($D55,'BSX-II-LD-TS-CLS-AMBER'!$D$50:$S$65,$A55,FALSE),"")</f>
        <v>10613.611036250995</v>
      </c>
      <c r="P55" s="53">
        <f>IFERROR(HLOOKUP($D55&amp;P$4,'BUG '!$D$59:$AY$74,$A55,FALSE),"")</f>
        <v>2</v>
      </c>
      <c r="Q55" s="53">
        <f>IFERROR(HLOOKUP($D55&amp;Q$4,'BUG '!$D$59:$AY$74,$A55,FALSE),"")</f>
        <v>0</v>
      </c>
      <c r="R55" s="53">
        <f>IFERROR(HLOOKUP($D55&amp;R$4,'BUG '!$D$59:$AY$74,$A55,FALSE),"")</f>
        <v>2</v>
      </c>
      <c r="S55" s="53">
        <f>IFERROR(HLOOKUP($D55,'BSX-II-LD-TS-CLS-AMBER'!$W$50:$AL$65,$A55,FALSE),"")</f>
        <v>101.2818797303869</v>
      </c>
      <c r="T55" s="53">
        <f>IFERROR(HLOOKUP($D55,'BSX-II-LD-TS-CLS-AMBER'!$D$68:$S$83,$A55,FALSE),"")</f>
        <v>10557.160949986186</v>
      </c>
      <c r="U55" s="53">
        <f>IFERROR(HLOOKUP($D55&amp;U$4,'BUG '!$D$77:$AY$92,$A55,FALSE),"")</f>
        <v>2</v>
      </c>
      <c r="V55" s="53">
        <f>IFERROR(HLOOKUP($D55&amp;V$4,'BUG '!$D$77:$AY$92,$A55,FALSE),"")</f>
        <v>0</v>
      </c>
      <c r="W55" s="53">
        <f>IFERROR(HLOOKUP($D55&amp;W$4,'BUG '!$D$77:$AY$92,$A55,FALSE),"")</f>
        <v>2</v>
      </c>
      <c r="X55" s="53">
        <f>IFERROR(HLOOKUP($D55,'BSX-II-LD-TS-CLS-AMBER'!$W$68:$AL$83,$A55,FALSE),"")</f>
        <v>100.74319682328634</v>
      </c>
      <c r="Y55" s="53">
        <f>IFERROR(HLOOKUP($D55,'BSX-II-LD-TS-CLS-AMBER'!$D$86:$S$101,$A55,FALSE),"")</f>
        <v>11076.147343442071</v>
      </c>
      <c r="Z55" s="53">
        <f>IFERROR(HLOOKUP($D55&amp;Z$4,'BUG '!$D$95:$AY$110,$A55,FALSE),"")</f>
        <v>2</v>
      </c>
      <c r="AA55" s="53">
        <f>IFERROR(HLOOKUP($D55&amp;AA$4,'BUG '!$D$95:$AY$110,$A55,FALSE),"")</f>
        <v>0</v>
      </c>
      <c r="AB55" s="53">
        <f>IFERROR(HLOOKUP($D55&amp;AB$4,'BUG '!$D$95:$AY$110,$A55,FALSE),"")</f>
        <v>2</v>
      </c>
      <c r="AC55" s="53">
        <f>IFERROR(HLOOKUP($D55,'BSX-II-LD-TS-CLS-AMBER'!$W$86:$AL$101,$A55,FALSE),"")</f>
        <v>105.69569765492348</v>
      </c>
    </row>
    <row r="56" spans="1:29" ht="15.75" thickBot="1" x14ac:dyDescent="0.3">
      <c r="A56" s="45">
        <v>5</v>
      </c>
      <c r="B56" s="86"/>
      <c r="C56" s="89"/>
      <c r="D56" s="54" t="s">
        <v>59</v>
      </c>
      <c r="E56" s="53">
        <f>IFERROR(HLOOKUP($D56,'BSX-II-LD-TS-CLS-AMBER'!$D$14:$S$29,$A56,FALSE),"")</f>
        <v>9711.3810251449904</v>
      </c>
      <c r="F56" s="53">
        <f>IFERROR(HLOOKUP($D56&amp;F$4,'BUG '!$D$23:$AY$38,$A56,FALSE),"")</f>
        <v>1</v>
      </c>
      <c r="G56" s="53">
        <f>IFERROR(HLOOKUP($D56&amp;G$4,'BUG '!$D$23:$AY$38,$A56,FALSE),"")</f>
        <v>0</v>
      </c>
      <c r="H56" s="53">
        <f>IFERROR(HLOOKUP($D56&amp;H$4,'BUG '!$D$23:$AY$38,$A56,FALSE),"")</f>
        <v>2</v>
      </c>
      <c r="I56" s="53">
        <f>IFERROR(HLOOKUP($D56,'BSX-II-LD-TS-CLS-AMBER'!$W$14:$AL$29,$A56,FALSE),"")</f>
        <v>92.672222643663503</v>
      </c>
      <c r="J56" s="53">
        <f>IFERROR(HLOOKUP($D56,'BSX-II-LD-TS-CLS-AMBER'!$D$32:$S$47,$A56,FALSE),"")</f>
        <v>10555.848940374988</v>
      </c>
      <c r="K56" s="53">
        <f>IFERROR(HLOOKUP($D56&amp;K$4,'BUG '!$D$41:$AY$56,$A56,FALSE),"")</f>
        <v>2</v>
      </c>
      <c r="L56" s="53">
        <f>IFERROR(HLOOKUP($D56&amp;L$4,'BUG '!$D$41:$AY$56,$A56,FALSE),"")</f>
        <v>0</v>
      </c>
      <c r="M56" s="53">
        <f>IFERROR(HLOOKUP($D56&amp;M$4,'BUG '!$D$41:$AY$56,$A56,FALSE),"")</f>
        <v>2</v>
      </c>
      <c r="N56" s="53">
        <f>IFERROR(HLOOKUP($D56,'BSX-II-LD-TS-CLS-AMBER'!$W$32:$AL$47,$A56,FALSE),"")</f>
        <v>100.73067678659075</v>
      </c>
      <c r="O56" s="53">
        <f>IFERROR(HLOOKUP($D56,'BSX-II-LD-TS-CLS-AMBER'!$D$50:$S$65,$A56,FALSE),"")</f>
        <v>10555.848940374988</v>
      </c>
      <c r="P56" s="53">
        <f>IFERROR(HLOOKUP($D56&amp;P$4,'BUG '!$D$59:$AY$74,$A56,FALSE),"")</f>
        <v>2</v>
      </c>
      <c r="Q56" s="53">
        <f>IFERROR(HLOOKUP($D56&amp;Q$4,'BUG '!$D$59:$AY$74,$A56,FALSE),"")</f>
        <v>0</v>
      </c>
      <c r="R56" s="53">
        <f>IFERROR(HLOOKUP($D56&amp;R$4,'BUG '!$D$59:$AY$74,$A56,FALSE),"")</f>
        <v>2</v>
      </c>
      <c r="S56" s="53">
        <f>IFERROR(HLOOKUP($D56,'BSX-II-LD-TS-CLS-AMBER'!$W$50:$AL$65,$A56,FALSE),"")</f>
        <v>100.73067678659075</v>
      </c>
      <c r="T56" s="53">
        <f>IFERROR(HLOOKUP($D56,'BSX-II-LD-TS-CLS-AMBER'!$D$68:$S$83,$A56,FALSE),"")</f>
        <v>10499.706070502782</v>
      </c>
      <c r="U56" s="53">
        <f>IFERROR(HLOOKUP($D56&amp;U$4,'BUG '!$D$77:$AY$92,$A56,FALSE),"")</f>
        <v>2</v>
      </c>
      <c r="V56" s="53">
        <f>IFERROR(HLOOKUP($D56&amp;V$4,'BUG '!$D$77:$AY$92,$A56,FALSE),"")</f>
        <v>0</v>
      </c>
      <c r="W56" s="53">
        <f>IFERROR(HLOOKUP($D56&amp;W$4,'BUG '!$D$77:$AY$92,$A56,FALSE),"")</f>
        <v>2</v>
      </c>
      <c r="X56" s="53">
        <f>IFERROR(HLOOKUP($D56,'BSX-II-LD-TS-CLS-AMBER'!$W$68:$AL$83,$A56,FALSE),"")</f>
        <v>100.19492553523115</v>
      </c>
      <c r="Y56" s="53">
        <f>IFERROR(HLOOKUP($D56,'BSX-II-LD-TS-CLS-AMBER'!$D$86:$S$101,$A56,FALSE),"")</f>
        <v>11015.868001886829</v>
      </c>
      <c r="Z56" s="53">
        <f>IFERROR(HLOOKUP($D56&amp;Z$4,'BUG '!$D$95:$AY$110,$A56,FALSE),"")</f>
        <v>2</v>
      </c>
      <c r="AA56" s="53">
        <f>IFERROR(HLOOKUP($D56&amp;AA$4,'BUG '!$D$95:$AY$110,$A56,FALSE),"")</f>
        <v>0</v>
      </c>
      <c r="AB56" s="53">
        <f>IFERROR(HLOOKUP($D56&amp;AB$4,'BUG '!$D$95:$AY$110,$A56,FALSE),"")</f>
        <v>2</v>
      </c>
      <c r="AC56" s="53">
        <f>IFERROR(HLOOKUP($D56,'BSX-II-LD-TS-CLS-AMBER'!$W$86:$AL$101,$A56,FALSE),"")</f>
        <v>105.12047353932583</v>
      </c>
    </row>
    <row r="57" spans="1:29" ht="15.75" thickBot="1" x14ac:dyDescent="0.3">
      <c r="A57" s="45">
        <v>5</v>
      </c>
      <c r="B57" s="86"/>
      <c r="C57" s="89"/>
      <c r="D57" s="54" t="s">
        <v>60</v>
      </c>
      <c r="E57" s="53">
        <f>IFERROR(HLOOKUP($D57,'BSX-II-LD-TS-CLS-AMBER'!$D$14:$S$29,$A57,FALSE),"")</f>
        <v>9519.6968025392925</v>
      </c>
      <c r="F57" s="53">
        <f>IFERROR(HLOOKUP($D57&amp;F$4,'BUG '!$D$23:$AY$38,$A57,FALSE),"")</f>
        <v>2</v>
      </c>
      <c r="G57" s="53">
        <f>IFERROR(HLOOKUP($D57&amp;G$4,'BUG '!$D$23:$AY$38,$A57,FALSE),"")</f>
        <v>0</v>
      </c>
      <c r="H57" s="53">
        <f>IFERROR(HLOOKUP($D57&amp;H$4,'BUG '!$D$23:$AY$38,$A57,FALSE),"")</f>
        <v>2</v>
      </c>
      <c r="I57" s="53">
        <f>IFERROR(HLOOKUP($D57,'BSX-II-LD-TS-CLS-AMBER'!$W$14:$AL$29,$A57,FALSE),"")</f>
        <v>90.843048923818898</v>
      </c>
      <c r="J57" s="53">
        <f>IFERROR(HLOOKUP($D57,'BSX-II-LD-TS-CLS-AMBER'!$D$32:$S$47,$A57,FALSE),"")</f>
        <v>10347.496524499231</v>
      </c>
      <c r="K57" s="53">
        <f>IFERROR(HLOOKUP($D57&amp;K$4,'BUG '!$D$41:$AY$56,$A57,FALSE),"")</f>
        <v>2</v>
      </c>
      <c r="L57" s="53">
        <f>IFERROR(HLOOKUP($D57&amp;L$4,'BUG '!$D$41:$AY$56,$A57,FALSE),"")</f>
        <v>0</v>
      </c>
      <c r="M57" s="53">
        <f>IFERROR(HLOOKUP($D57&amp;M$4,'BUG '!$D$41:$AY$56,$A57,FALSE),"")</f>
        <v>2</v>
      </c>
      <c r="N57" s="53">
        <f>IFERROR(HLOOKUP($D57,'BSX-II-LD-TS-CLS-AMBER'!$W$32:$AL$47,$A57,FALSE),"")</f>
        <v>98.742444482411841</v>
      </c>
      <c r="O57" s="53">
        <f>IFERROR(HLOOKUP($D57,'BSX-II-LD-TS-CLS-AMBER'!$D$50:$S$65,$A57,FALSE),"")</f>
        <v>10347.496524499231</v>
      </c>
      <c r="P57" s="53">
        <f>IFERROR(HLOOKUP($D57&amp;P$4,'BUG '!$D$59:$AY$74,$A57,FALSE),"")</f>
        <v>2</v>
      </c>
      <c r="Q57" s="53">
        <f>IFERROR(HLOOKUP($D57&amp;Q$4,'BUG '!$D$59:$AY$74,$A57,FALSE),"")</f>
        <v>0</v>
      </c>
      <c r="R57" s="53">
        <f>IFERROR(HLOOKUP($D57&amp;R$4,'BUG '!$D$59:$AY$74,$A57,FALSE),"")</f>
        <v>2</v>
      </c>
      <c r="S57" s="53">
        <f>IFERROR(HLOOKUP($D57,'BSX-II-LD-TS-CLS-AMBER'!$W$50:$AL$65,$A57,FALSE),"")</f>
        <v>98.742444482411841</v>
      </c>
      <c r="T57" s="53">
        <f>IFERROR(HLOOKUP($D57,'BSX-II-LD-TS-CLS-AMBER'!$D$68:$S$83,$A57,FALSE),"")</f>
        <v>10292.461808280808</v>
      </c>
      <c r="U57" s="53">
        <f>IFERROR(HLOOKUP($D57&amp;U$4,'BUG '!$D$77:$AY$92,$A57,FALSE),"")</f>
        <v>2</v>
      </c>
      <c r="V57" s="53">
        <f>IFERROR(HLOOKUP($D57&amp;V$4,'BUG '!$D$77:$AY$92,$A57,FALSE),"")</f>
        <v>0</v>
      </c>
      <c r="W57" s="53">
        <f>IFERROR(HLOOKUP($D57&amp;W$4,'BUG '!$D$77:$AY$92,$A57,FALSE),"")</f>
        <v>2</v>
      </c>
      <c r="X57" s="53">
        <f>IFERROR(HLOOKUP($D57,'BSX-II-LD-TS-CLS-AMBER'!$W$68:$AL$83,$A57,FALSE),"")</f>
        <v>98.217267943532477</v>
      </c>
      <c r="Y57" s="53">
        <f>IFERROR(HLOOKUP($D57,'BSX-II-LD-TS-CLS-AMBER'!$D$86:$S$101,$A57,FALSE),"")</f>
        <v>10798.435683167039</v>
      </c>
      <c r="Z57" s="53">
        <f>IFERROR(HLOOKUP($D57&amp;Z$4,'BUG '!$D$95:$AY$110,$A57,FALSE),"")</f>
        <v>2</v>
      </c>
      <c r="AA57" s="53">
        <f>IFERROR(HLOOKUP($D57&amp;AA$4,'BUG '!$D$95:$AY$110,$A57,FALSE),"")</f>
        <v>0</v>
      </c>
      <c r="AB57" s="53">
        <f>IFERROR(HLOOKUP($D57&amp;AB$4,'BUG '!$D$95:$AY$110,$A57,FALSE),"")</f>
        <v>2</v>
      </c>
      <c r="AC57" s="53">
        <f>IFERROR(HLOOKUP($D57,'BSX-II-LD-TS-CLS-AMBER'!$W$86:$AL$101,$A57,FALSE),"")</f>
        <v>103.04559498207887</v>
      </c>
    </row>
    <row r="58" spans="1:29" ht="15.75" thickBot="1" x14ac:dyDescent="0.3">
      <c r="A58" s="45">
        <v>5</v>
      </c>
      <c r="B58" s="86"/>
      <c r="C58" s="89"/>
      <c r="D58" s="54" t="s">
        <v>143</v>
      </c>
      <c r="E58" s="53">
        <f>IFERROR(HLOOKUP($D58,'BSX-II-LD-TS-CLS-AMBER'!$D$14:$S$29,$A58,FALSE),"")</f>
        <v>11074.370623651375</v>
      </c>
      <c r="F58" s="53">
        <f>IFERROR(HLOOKUP($D58&amp;F$4,'BUG '!$D$23:$AY$38,$A58,FALSE),"")</f>
        <v>2</v>
      </c>
      <c r="G58" s="53">
        <f>IFERROR(HLOOKUP($D58&amp;G$4,'BUG '!$D$23:$AY$38,$A58,FALSE),"")</f>
        <v>0</v>
      </c>
      <c r="H58" s="53">
        <f>IFERROR(HLOOKUP($D58&amp;H$4,'BUG '!$D$23:$AY$38,$A58,FALSE),"")</f>
        <v>3</v>
      </c>
      <c r="I58" s="53">
        <f>IFERROR(HLOOKUP($D58,'BSX-II-LD-TS-CLS-AMBER'!$W$14:$AL$29,$A58,FALSE),"")</f>
        <v>105.67874305582038</v>
      </c>
      <c r="J58" s="53">
        <f>IFERROR(HLOOKUP($D58,'BSX-II-LD-TS-CLS-AMBER'!$D$32:$S$47,$A58,FALSE),"")</f>
        <v>12037.359373534104</v>
      </c>
      <c r="K58" s="53">
        <f>IFERROR(HLOOKUP($D58&amp;K$4,'BUG '!$D$41:$AY$56,$A58,FALSE),"")</f>
        <v>2</v>
      </c>
      <c r="L58" s="53">
        <f>IFERROR(HLOOKUP($D58&amp;L$4,'BUG '!$D$41:$AY$56,$A58,FALSE),"")</f>
        <v>0</v>
      </c>
      <c r="M58" s="53">
        <f>IFERROR(HLOOKUP($D58&amp;M$4,'BUG '!$D$41:$AY$56,$A58,FALSE),"")</f>
        <v>3</v>
      </c>
      <c r="N58" s="53">
        <f>IFERROR(HLOOKUP($D58,'BSX-II-LD-TS-CLS-AMBER'!$W$32:$AL$47,$A58,FALSE),"")</f>
        <v>114.8681989737178</v>
      </c>
      <c r="O58" s="53">
        <f>IFERROR(HLOOKUP($D58,'BSX-II-LD-TS-CLS-AMBER'!$D$50:$S$65,$A58,FALSE),"")</f>
        <v>12037.359373534106</v>
      </c>
      <c r="P58" s="53">
        <f>IFERROR(HLOOKUP($D58&amp;P$4,'BUG '!$D$59:$AY$74,$A58,FALSE),"")</f>
        <v>2</v>
      </c>
      <c r="Q58" s="53">
        <f>IFERROR(HLOOKUP($D58&amp;Q$4,'BUG '!$D$59:$AY$74,$A58,FALSE),"")</f>
        <v>0</v>
      </c>
      <c r="R58" s="53">
        <f>IFERROR(HLOOKUP($D58&amp;R$4,'BUG '!$D$59:$AY$74,$A58,FALSE),"")</f>
        <v>3</v>
      </c>
      <c r="S58" s="53">
        <f>IFERROR(HLOOKUP($D58,'BSX-II-LD-TS-CLS-AMBER'!$W$50:$AL$65,$A58,FALSE),"")</f>
        <v>114.86819897371782</v>
      </c>
      <c r="T58" s="53">
        <f>IFERROR(HLOOKUP($D58,'BSX-II-LD-TS-CLS-AMBER'!$D$68:$S$83,$A58,FALSE),"")</f>
        <v>11933.844881437535</v>
      </c>
      <c r="U58" s="53">
        <f>IFERROR(HLOOKUP($D58&amp;U$4,'BUG '!$D$77:$AY$92,$A58,FALSE),"")</f>
        <v>2</v>
      </c>
      <c r="V58" s="53">
        <f>IFERROR(HLOOKUP($D58&amp;V$4,'BUG '!$D$77:$AY$92,$A58,FALSE),"")</f>
        <v>0</v>
      </c>
      <c r="W58" s="53">
        <f>IFERROR(HLOOKUP($D58&amp;W$4,'BUG '!$D$77:$AY$92,$A58,FALSE),"")</f>
        <v>3</v>
      </c>
      <c r="X58" s="53">
        <f>IFERROR(HLOOKUP($D58,'BSX-II-LD-TS-CLS-AMBER'!$W$68:$AL$83,$A58,FALSE),"")</f>
        <v>113.88039733833961</v>
      </c>
      <c r="Y58" s="53">
        <f>IFERROR(HLOOKUP($D58,'BSX-II-LD-TS-CLS-AMBER'!$D$86:$S$101,$A58,FALSE),"")</f>
        <v>12561.941981088661</v>
      </c>
      <c r="Z58" s="53">
        <f>IFERROR(HLOOKUP($D58&amp;Z$4,'BUG '!$D$95:$AY$110,$A58,FALSE),"")</f>
        <v>2</v>
      </c>
      <c r="AA58" s="53">
        <f>IFERROR(HLOOKUP($D58&amp;AA$4,'BUG '!$D$95:$AY$110,$A58,FALSE),"")</f>
        <v>0</v>
      </c>
      <c r="AB58" s="53">
        <f>IFERROR(HLOOKUP($D58&amp;AB$4,'BUG '!$D$95:$AY$110,$A58,FALSE),"")</f>
        <v>3</v>
      </c>
      <c r="AC58" s="53">
        <f>IFERROR(HLOOKUP($D58,'BSX-II-LD-TS-CLS-AMBER'!$W$86:$AL$101,$A58,FALSE),"")</f>
        <v>119.87410246740383</v>
      </c>
    </row>
    <row r="59" spans="1:29" ht="15.75" thickBot="1" x14ac:dyDescent="0.3">
      <c r="A59" s="45">
        <v>5</v>
      </c>
      <c r="B59" s="86"/>
      <c r="C59" s="89"/>
      <c r="D59" s="54" t="s">
        <v>62</v>
      </c>
      <c r="E59" s="53">
        <f>IFERROR(HLOOKUP($D59,'BSX-II-LD-TS-CLS-AMBER'!$D$14:$S$29,$A59,FALSE),"")</f>
        <v>9391.7977972597873</v>
      </c>
      <c r="F59" s="53">
        <f>IFERROR(HLOOKUP($D59&amp;F$4,'BUG '!$D$23:$AY$38,$A59,FALSE),"")</f>
        <v>2</v>
      </c>
      <c r="G59" s="53">
        <f>IFERROR(HLOOKUP($D59&amp;G$4,'BUG '!$D$23:$AY$38,$A59,FALSE),"")</f>
        <v>0</v>
      </c>
      <c r="H59" s="53">
        <f>IFERROR(HLOOKUP($D59&amp;H$4,'BUG '!$D$23:$AY$38,$A59,FALSE),"")</f>
        <v>2</v>
      </c>
      <c r="I59" s="53">
        <f>IFERROR(HLOOKUP($D59,'BSX-II-LD-TS-CLS-AMBER'!$W$14:$AL$29,$A59,FALSE),"")</f>
        <v>89.622554633410971</v>
      </c>
      <c r="J59" s="53">
        <f>IFERROR(HLOOKUP($D59,'BSX-II-LD-TS-CLS-AMBER'!$D$32:$S$47,$A59,FALSE),"")</f>
        <v>10208.475866586725</v>
      </c>
      <c r="K59" s="53">
        <f>IFERROR(HLOOKUP($D59&amp;K$4,'BUG '!$D$41:$AY$56,$A59,FALSE),"")</f>
        <v>2</v>
      </c>
      <c r="L59" s="53">
        <f>IFERROR(HLOOKUP($D59&amp;L$4,'BUG '!$D$41:$AY$56,$A59,FALSE),"")</f>
        <v>0</v>
      </c>
      <c r="M59" s="53">
        <f>IFERROR(HLOOKUP($D59&amp;M$4,'BUG '!$D$41:$AY$56,$A59,FALSE),"")</f>
        <v>2</v>
      </c>
      <c r="N59" s="53">
        <f>IFERROR(HLOOKUP($D59,'BSX-II-LD-TS-CLS-AMBER'!$W$32:$AL$47,$A59,FALSE),"")</f>
        <v>97.415820253707565</v>
      </c>
      <c r="O59" s="53">
        <f>IFERROR(HLOOKUP($D59,'BSX-II-LD-TS-CLS-AMBER'!$D$50:$S$65,$A59,FALSE),"")</f>
        <v>10208.475866586725</v>
      </c>
      <c r="P59" s="53">
        <f>IFERROR(HLOOKUP($D59&amp;P$4,'BUG '!$D$59:$AY$74,$A59,FALSE),"")</f>
        <v>2</v>
      </c>
      <c r="Q59" s="53">
        <f>IFERROR(HLOOKUP($D59&amp;Q$4,'BUG '!$D$59:$AY$74,$A59,FALSE),"")</f>
        <v>0</v>
      </c>
      <c r="R59" s="53">
        <f>IFERROR(HLOOKUP($D59&amp;R$4,'BUG '!$D$59:$AY$74,$A59,FALSE),"")</f>
        <v>2</v>
      </c>
      <c r="S59" s="53">
        <f>IFERROR(HLOOKUP($D59,'BSX-II-LD-TS-CLS-AMBER'!$W$50:$AL$65,$A59,FALSE),"")</f>
        <v>97.415820253707565</v>
      </c>
      <c r="T59" s="53">
        <f>IFERROR(HLOOKUP($D59,'BSX-II-LD-TS-CLS-AMBER'!$D$68:$S$83,$A59,FALSE),"")</f>
        <v>10154.180552641941</v>
      </c>
      <c r="U59" s="53">
        <f>IFERROR(HLOOKUP($D59&amp;U$4,'BUG '!$D$77:$AY$92,$A59,FALSE),"")</f>
        <v>2</v>
      </c>
      <c r="V59" s="53">
        <f>IFERROR(HLOOKUP($D59&amp;V$4,'BUG '!$D$77:$AY$92,$A59,FALSE),"")</f>
        <v>0</v>
      </c>
      <c r="W59" s="53">
        <f>IFERROR(HLOOKUP($D59&amp;W$4,'BUG '!$D$77:$AY$92,$A59,FALSE),"")</f>
        <v>2</v>
      </c>
      <c r="X59" s="53">
        <f>IFERROR(HLOOKUP($D59,'BSX-II-LD-TS-CLS-AMBER'!$W$68:$AL$83,$A59,FALSE),"")</f>
        <v>96.897699565272987</v>
      </c>
      <c r="Y59" s="53">
        <f>IFERROR(HLOOKUP($D59,'BSX-II-LD-TS-CLS-AMBER'!$D$86:$S$101,$A59,FALSE),"")</f>
        <v>10653.356568663792</v>
      </c>
      <c r="Z59" s="53">
        <f>IFERROR(HLOOKUP($D59&amp;Z$4,'BUG '!$D$95:$AY$110,$A59,FALSE),"")</f>
        <v>2</v>
      </c>
      <c r="AA59" s="53">
        <f>IFERROR(HLOOKUP($D59&amp;AA$4,'BUG '!$D$95:$AY$110,$A59,FALSE),"")</f>
        <v>0</v>
      </c>
      <c r="AB59" s="53">
        <f>IFERROR(HLOOKUP($D59&amp;AB$4,'BUG '!$D$95:$AY$110,$A59,FALSE),"")</f>
        <v>2</v>
      </c>
      <c r="AC59" s="53">
        <f>IFERROR(HLOOKUP($D59,'BSX-II-LD-TS-CLS-AMBER'!$W$86:$AL$101,$A59,FALSE),"")</f>
        <v>101.66115707717339</v>
      </c>
    </row>
    <row r="60" spans="1:29" ht="15.75" thickBot="1" x14ac:dyDescent="0.3">
      <c r="A60" s="45">
        <v>5</v>
      </c>
      <c r="B60" s="86"/>
      <c r="C60" s="89"/>
      <c r="D60" s="54" t="s">
        <v>12</v>
      </c>
      <c r="E60" s="53">
        <f>IFERROR(HLOOKUP($D60,'BSX-II-LD-TS-CLS-AMBER'!$D$14:$S$29,$A60,FALSE),"")</f>
        <v>11565.794089448225</v>
      </c>
      <c r="F60" s="53">
        <f>IFERROR(HLOOKUP($D60&amp;F$4,'BUG '!$D$23:$AY$38,$A60,FALSE),"")</f>
        <v>1</v>
      </c>
      <c r="G60" s="53">
        <f>IFERROR(HLOOKUP($D60&amp;G$4,'BUG '!$D$23:$AY$38,$A60,FALSE),"")</f>
        <v>0</v>
      </c>
      <c r="H60" s="53">
        <f>IFERROR(HLOOKUP($D60&amp;H$4,'BUG '!$D$23:$AY$38,$A60,FALSE),"")</f>
        <v>2</v>
      </c>
      <c r="I60" s="53">
        <f>IFERROR(HLOOKUP($D60,'BSX-II-LD-TS-CLS-AMBER'!$W$14:$AL$29,$A60,FALSE),"")</f>
        <v>110.36822076416377</v>
      </c>
      <c r="J60" s="53">
        <f>IFERROR(HLOOKUP($D60,'BSX-II-LD-TS-CLS-AMBER'!$D$32:$S$47,$A60,FALSE),"")</f>
        <v>12571.515314617636</v>
      </c>
      <c r="K60" s="53">
        <f>IFERROR(HLOOKUP($D60&amp;K$4,'BUG '!$D$41:$AY$56,$A60,FALSE),"")</f>
        <v>2</v>
      </c>
      <c r="L60" s="53">
        <f>IFERROR(HLOOKUP($D60&amp;L$4,'BUG '!$D$41:$AY$56,$A60,FALSE),"")</f>
        <v>0</v>
      </c>
      <c r="M60" s="53">
        <f>IFERROR(HLOOKUP($D60&amp;M$4,'BUG '!$D$41:$AY$56,$A60,FALSE),"")</f>
        <v>2</v>
      </c>
      <c r="N60" s="53">
        <f>IFERROR(HLOOKUP($D60,'BSX-II-LD-TS-CLS-AMBER'!$W$32:$AL$47,$A60,FALSE),"")</f>
        <v>119.96545735235192</v>
      </c>
      <c r="O60" s="53">
        <f>IFERROR(HLOOKUP($D60,'BSX-II-LD-TS-CLS-AMBER'!$D$50:$S$65,$A60,FALSE),"")</f>
        <v>12571.515314617636</v>
      </c>
      <c r="P60" s="53">
        <f>IFERROR(HLOOKUP($D60&amp;P$4,'BUG '!$D$59:$AY$74,$A60,FALSE),"")</f>
        <v>2</v>
      </c>
      <c r="Q60" s="53">
        <f>IFERROR(HLOOKUP($D60&amp;Q$4,'BUG '!$D$59:$AY$74,$A60,FALSE),"")</f>
        <v>0</v>
      </c>
      <c r="R60" s="53">
        <f>IFERROR(HLOOKUP($D60&amp;R$4,'BUG '!$D$59:$AY$74,$A60,FALSE),"")</f>
        <v>2</v>
      </c>
      <c r="S60" s="53">
        <f>IFERROR(HLOOKUP($D60,'BSX-II-LD-TS-CLS-AMBER'!$W$50:$AL$65,$A60,FALSE),"")</f>
        <v>119.96545735235192</v>
      </c>
      <c r="T60" s="53">
        <f>IFERROR(HLOOKUP($D60,'BSX-II-LD-TS-CLS-AMBER'!$D$68:$S$83,$A60,FALSE),"")</f>
        <v>12504.6518200383</v>
      </c>
      <c r="U60" s="53">
        <f>IFERROR(HLOOKUP($D60&amp;U$4,'BUG '!$D$77:$AY$92,$A60,FALSE),"")</f>
        <v>2</v>
      </c>
      <c r="V60" s="53">
        <f>IFERROR(HLOOKUP($D60&amp;V$4,'BUG '!$D$77:$AY$92,$A60,FALSE),"")</f>
        <v>0</v>
      </c>
      <c r="W60" s="53">
        <f>IFERROR(HLOOKUP($D60&amp;W$4,'BUG '!$D$77:$AY$92,$A60,FALSE),"")</f>
        <v>2</v>
      </c>
      <c r="X60" s="53">
        <f>IFERROR(HLOOKUP($D60,'BSX-II-LD-TS-CLS-AMBER'!$W$68:$AL$83,$A60,FALSE),"")</f>
        <v>119.32740302821968</v>
      </c>
      <c r="Y60" s="53">
        <f>IFERROR(HLOOKUP($D60,'BSX-II-LD-TS-CLS-AMBER'!$D$86:$S$101,$A60,FALSE),"")</f>
        <v>13119.376193404207</v>
      </c>
      <c r="Z60" s="53">
        <f>IFERROR(HLOOKUP($D60&amp;Z$4,'BUG '!$D$95:$AY$110,$A60,FALSE),"")</f>
        <v>2</v>
      </c>
      <c r="AA60" s="53">
        <f>IFERROR(HLOOKUP($D60&amp;AA$4,'BUG '!$D$95:$AY$110,$A60,FALSE),"")</f>
        <v>0</v>
      </c>
      <c r="AB60" s="53">
        <f>IFERROR(HLOOKUP($D60&amp;AB$4,'BUG '!$D$95:$AY$110,$A60,FALSE),"")</f>
        <v>2</v>
      </c>
      <c r="AC60" s="53">
        <f>IFERROR(HLOOKUP($D60,'BSX-II-LD-TS-CLS-AMBER'!$W$86:$AL$101,$A60,FALSE),"")</f>
        <v>125.19349703128154</v>
      </c>
    </row>
    <row r="61" spans="1:29" ht="15.75" thickBot="1" x14ac:dyDescent="0.3">
      <c r="A61" s="45">
        <v>5</v>
      </c>
      <c r="B61" s="86"/>
      <c r="C61" s="89"/>
      <c r="D61" s="54" t="s">
        <v>144</v>
      </c>
      <c r="E61" s="53">
        <f>IFERROR(HLOOKUP($D61,'BSX-II-LD-TS-CLS-AMBER'!$D$14:$S$29,$A61,FALSE),"")</f>
        <v>11266.072573540447</v>
      </c>
      <c r="F61" s="53">
        <f>IFERROR(HLOOKUP($D61&amp;F$4,'BUG '!$D$23:$AY$38,$A61,FALSE),"")</f>
        <v>2</v>
      </c>
      <c r="G61" s="53">
        <f>IFERROR(HLOOKUP($D61&amp;G$4,'BUG '!$D$23:$AY$38,$A61,FALSE),"")</f>
        <v>0</v>
      </c>
      <c r="H61" s="53">
        <f>IFERROR(HLOOKUP($D61&amp;H$4,'BUG '!$D$23:$AY$38,$A61,FALSE),"")</f>
        <v>3</v>
      </c>
      <c r="I61" s="53">
        <f>IFERROR(HLOOKUP($D61,'BSX-II-LD-TS-CLS-AMBER'!$W$14:$AL$29,$A61,FALSE),"")</f>
        <v>107.50808594076595</v>
      </c>
      <c r="J61" s="53">
        <f>IFERROR(HLOOKUP($D61,'BSX-II-LD-TS-CLS-AMBER'!$D$32:$S$47,$A61,FALSE),"")</f>
        <v>12245.731058196137</v>
      </c>
      <c r="K61" s="53">
        <f>IFERROR(HLOOKUP($D61&amp;K$4,'BUG '!$D$41:$AY$56,$A61,FALSE),"")</f>
        <v>2</v>
      </c>
      <c r="L61" s="53">
        <f>IFERROR(HLOOKUP($D61&amp;L$4,'BUG '!$D$41:$AY$56,$A61,FALSE),"")</f>
        <v>0</v>
      </c>
      <c r="M61" s="53">
        <f>IFERROR(HLOOKUP($D61&amp;M$4,'BUG '!$D$41:$AY$56,$A61,FALSE),"")</f>
        <v>3</v>
      </c>
      <c r="N61" s="53">
        <f>IFERROR(HLOOKUP($D61,'BSX-II-LD-TS-CLS-AMBER'!$W$32:$AL$47,$A61,FALSE),"")</f>
        <v>116.85661515300647</v>
      </c>
      <c r="O61" s="53">
        <f>IFERROR(HLOOKUP($D61,'BSX-II-LD-TS-CLS-AMBER'!$D$50:$S$65,$A61,FALSE),"")</f>
        <v>12245.731058196137</v>
      </c>
      <c r="P61" s="53">
        <f>IFERROR(HLOOKUP($D61&amp;P$4,'BUG '!$D$59:$AY$74,$A61,FALSE),"")</f>
        <v>2</v>
      </c>
      <c r="Q61" s="53">
        <f>IFERROR(HLOOKUP($D61&amp;Q$4,'BUG '!$D$59:$AY$74,$A61,FALSE),"")</f>
        <v>0</v>
      </c>
      <c r="R61" s="53">
        <f>IFERROR(HLOOKUP($D61&amp;R$4,'BUG '!$D$59:$AY$74,$A61,FALSE),"")</f>
        <v>3</v>
      </c>
      <c r="S61" s="53">
        <f>IFERROR(HLOOKUP($D61,'BSX-II-LD-TS-CLS-AMBER'!$W$50:$AL$65,$A61,FALSE),"")</f>
        <v>116.85661515300647</v>
      </c>
      <c r="T61" s="53">
        <f>IFERROR(HLOOKUP($D61,'BSX-II-LD-TS-CLS-AMBER'!$D$68:$S$83,$A61,FALSE),"")</f>
        <v>12140.424687296603</v>
      </c>
      <c r="U61" s="53">
        <f>IFERROR(HLOOKUP($D61&amp;U$4,'BUG '!$D$77:$AY$92,$A61,FALSE),"")</f>
        <v>2</v>
      </c>
      <c r="V61" s="53">
        <f>IFERROR(HLOOKUP($D61&amp;V$4,'BUG '!$D$77:$AY$92,$A61,FALSE),"")</f>
        <v>0</v>
      </c>
      <c r="W61" s="53">
        <f>IFERROR(HLOOKUP($D61&amp;W$4,'BUG '!$D$77:$AY$92,$A61,FALSE),"")</f>
        <v>3</v>
      </c>
      <c r="X61" s="53">
        <f>IFERROR(HLOOKUP($D61,'BSX-II-LD-TS-CLS-AMBER'!$W$68:$AL$83,$A61,FALSE),"")</f>
        <v>115.85171426151332</v>
      </c>
      <c r="Y61" s="53">
        <f>IFERROR(HLOOKUP($D61,'BSX-II-LD-TS-CLS-AMBER'!$D$86:$S$101,$A61,FALSE),"")</f>
        <v>12779.394408319606</v>
      </c>
      <c r="Z61" s="53">
        <f>IFERROR(HLOOKUP($D61&amp;Z$4,'BUG '!$D$95:$AY$110,$A61,FALSE),"")</f>
        <v>2</v>
      </c>
      <c r="AA61" s="53">
        <f>IFERROR(HLOOKUP($D61&amp;AA$4,'BUG '!$D$95:$AY$110,$A61,FALSE),"")</f>
        <v>0</v>
      </c>
      <c r="AB61" s="53">
        <f>IFERROR(HLOOKUP($D61&amp;AB$4,'BUG '!$D$95:$AY$110,$A61,FALSE),"")</f>
        <v>3</v>
      </c>
      <c r="AC61" s="53">
        <f>IFERROR(HLOOKUP($D61,'BSX-II-LD-TS-CLS-AMBER'!$W$86:$AL$101,$A61,FALSE),"")</f>
        <v>121.9491729129536</v>
      </c>
    </row>
    <row r="62" spans="1:29" ht="15.75" thickBot="1" x14ac:dyDescent="0.3">
      <c r="A62" s="45">
        <v>5</v>
      </c>
      <c r="B62" s="86"/>
      <c r="C62" s="89"/>
      <c r="D62" s="54" t="s">
        <v>13</v>
      </c>
      <c r="E62" s="53">
        <f>IFERROR(HLOOKUP($D62,'BSX-II-LD-TS-CLS-AMBER'!$D$14:$S$29,$A62,FALSE),"")</f>
        <v>11128.105363022969</v>
      </c>
      <c r="F62" s="53">
        <f>IFERROR(HLOOKUP($D62&amp;F$4,'BUG '!$D$23:$AY$38,$A62,FALSE),"")</f>
        <v>3</v>
      </c>
      <c r="G62" s="53">
        <f>IFERROR(HLOOKUP($D62&amp;G$4,'BUG '!$D$23:$AY$38,$A62,FALSE),"")</f>
        <v>0</v>
      </c>
      <c r="H62" s="53">
        <f>IFERROR(HLOOKUP($D62&amp;H$4,'BUG '!$D$23:$AY$38,$A62,FALSE),"")</f>
        <v>3</v>
      </c>
      <c r="I62" s="53">
        <f>IFERROR(HLOOKUP($D62,'BSX-II-LD-TS-CLS-AMBER'!$W$14:$AL$29,$A62,FALSE),"")</f>
        <v>106.19151438235467</v>
      </c>
      <c r="J62" s="53">
        <f>IFERROR(HLOOKUP($D62,'BSX-II-LD-TS-CLS-AMBER'!$D$32:$S$47,$A62,FALSE),"")</f>
        <v>12095.766698938007</v>
      </c>
      <c r="K62" s="53">
        <f>IFERROR(HLOOKUP($D62&amp;K$4,'BUG '!$D$41:$AY$56,$A62,FALSE),"")</f>
        <v>3</v>
      </c>
      <c r="L62" s="53">
        <f>IFERROR(HLOOKUP($D62&amp;L$4,'BUG '!$D$41:$AY$56,$A62,FALSE),"")</f>
        <v>0</v>
      </c>
      <c r="M62" s="53">
        <f>IFERROR(HLOOKUP($D62&amp;M$4,'BUG '!$D$41:$AY$56,$A62,FALSE),"")</f>
        <v>3</v>
      </c>
      <c r="N62" s="53">
        <f>IFERROR(HLOOKUP($D62,'BSX-II-LD-TS-CLS-AMBER'!$W$32:$AL$47,$A62,FALSE),"")</f>
        <v>115.42555911125505</v>
      </c>
      <c r="O62" s="53">
        <f>IFERROR(HLOOKUP($D62,'BSX-II-LD-TS-CLS-AMBER'!$D$50:$S$65,$A62,FALSE),"")</f>
        <v>12095.766698938007</v>
      </c>
      <c r="P62" s="53">
        <f>IFERROR(HLOOKUP($D62&amp;P$4,'BUG '!$D$59:$AY$74,$A62,FALSE),"")</f>
        <v>3</v>
      </c>
      <c r="Q62" s="53">
        <f>IFERROR(HLOOKUP($D62&amp;Q$4,'BUG '!$D$59:$AY$74,$A62,FALSE),"")</f>
        <v>0</v>
      </c>
      <c r="R62" s="53">
        <f>IFERROR(HLOOKUP($D62&amp;R$4,'BUG '!$D$59:$AY$74,$A62,FALSE),"")</f>
        <v>3</v>
      </c>
      <c r="S62" s="53">
        <f>IFERROR(HLOOKUP($D62,'BSX-II-LD-TS-CLS-AMBER'!$W$50:$AL$65,$A62,FALSE),"")</f>
        <v>115.42555911125505</v>
      </c>
      <c r="T62" s="53">
        <f>IFERROR(HLOOKUP($D62,'BSX-II-LD-TS-CLS-AMBER'!$D$68:$S$83,$A62,FALSE),"")</f>
        <v>12031.433544909476</v>
      </c>
      <c r="U62" s="53">
        <f>IFERROR(HLOOKUP($D62&amp;U$4,'BUG '!$D$77:$AY$92,$A62,FALSE),"")</f>
        <v>3</v>
      </c>
      <c r="V62" s="53">
        <f>IFERROR(HLOOKUP($D62&amp;V$4,'BUG '!$D$77:$AY$92,$A62,FALSE),"")</f>
        <v>0</v>
      </c>
      <c r="W62" s="53">
        <f>IFERROR(HLOOKUP($D62&amp;W$4,'BUG '!$D$77:$AY$92,$A62,FALSE),"")</f>
        <v>3</v>
      </c>
      <c r="X62" s="53">
        <f>IFERROR(HLOOKUP($D62,'BSX-II-LD-TS-CLS-AMBER'!$W$68:$AL$83,$A62,FALSE),"")</f>
        <v>114.81165091858252</v>
      </c>
      <c r="Y62" s="53">
        <f>IFERROR(HLOOKUP($D62,'BSX-II-LD-TS-CLS-AMBER'!$D$86:$S$101,$A62,FALSE),"")</f>
        <v>12622.894670979067</v>
      </c>
      <c r="Z62" s="53">
        <f>IFERROR(HLOOKUP($D62&amp;Z$4,'BUG '!$D$95:$AY$110,$A62,FALSE),"")</f>
        <v>3</v>
      </c>
      <c r="AA62" s="53">
        <f>IFERROR(HLOOKUP($D62&amp;AA$4,'BUG '!$D$95:$AY$110,$A62,FALSE),"")</f>
        <v>0</v>
      </c>
      <c r="AB62" s="53">
        <f>IFERROR(HLOOKUP($D62&amp;AB$4,'BUG '!$D$95:$AY$110,$A62,FALSE),"")</f>
        <v>3</v>
      </c>
      <c r="AC62" s="53">
        <f>IFERROR(HLOOKUP($D62,'BSX-II-LD-TS-CLS-AMBER'!$W$86:$AL$101,$A62,FALSE),"")</f>
        <v>120.45575210442541</v>
      </c>
    </row>
    <row r="63" spans="1:29" ht="15.75" thickBot="1" x14ac:dyDescent="0.3">
      <c r="A63" s="45">
        <v>5</v>
      </c>
      <c r="B63" s="86"/>
      <c r="C63" s="89"/>
      <c r="D63" s="54" t="s">
        <v>145</v>
      </c>
      <c r="E63" s="53">
        <f>IFERROR(HLOOKUP($D63,'BSX-II-LD-TS-CLS-AMBER'!$D$14:$S$29,$A63,FALSE),"")</f>
        <v>11199.496472672261</v>
      </c>
      <c r="F63" s="53">
        <f>IFERROR(HLOOKUP($D63&amp;F$4,'BUG '!$D$23:$AY$38,$A63,FALSE),"")</f>
        <v>2</v>
      </c>
      <c r="G63" s="53">
        <f>IFERROR(HLOOKUP($D63&amp;G$4,'BUG '!$D$23:$AY$38,$A63,FALSE),"")</f>
        <v>0</v>
      </c>
      <c r="H63" s="53">
        <f>IFERROR(HLOOKUP($D63&amp;H$4,'BUG '!$D$23:$AY$38,$A63,FALSE),"")</f>
        <v>2</v>
      </c>
      <c r="I63" s="53">
        <f>IFERROR(HLOOKUP($D63,'BSX-II-LD-TS-CLS-AMBER'!$W$14:$AL$29,$A63,FALSE),"")</f>
        <v>106.8727741116421</v>
      </c>
      <c r="J63" s="53">
        <f>IFERROR(HLOOKUP($D63,'BSX-II-LD-TS-CLS-AMBER'!$D$32:$S$47,$A63,FALSE),"")</f>
        <v>12173.365731165501</v>
      </c>
      <c r="K63" s="53">
        <f>IFERROR(HLOOKUP($D63&amp;K$4,'BUG '!$D$41:$AY$56,$A63,FALSE),"")</f>
        <v>3</v>
      </c>
      <c r="L63" s="53">
        <f>IFERROR(HLOOKUP($D63&amp;L$4,'BUG '!$D$41:$AY$56,$A63,FALSE),"")</f>
        <v>0</v>
      </c>
      <c r="M63" s="53">
        <f>IFERROR(HLOOKUP($D63&amp;M$4,'BUG '!$D$41:$AY$56,$A63,FALSE),"")</f>
        <v>2</v>
      </c>
      <c r="N63" s="53">
        <f>IFERROR(HLOOKUP($D63,'BSX-II-LD-TS-CLS-AMBER'!$W$32:$AL$47,$A63,FALSE),"")</f>
        <v>116.16605881700228</v>
      </c>
      <c r="O63" s="53">
        <f>IFERROR(HLOOKUP($D63,'BSX-II-LD-TS-CLS-AMBER'!$D$50:$S$65,$A63,FALSE),"")</f>
        <v>12173.365731165501</v>
      </c>
      <c r="P63" s="53">
        <f>IFERROR(HLOOKUP($D63&amp;P$4,'BUG '!$D$59:$AY$74,$A63,FALSE),"")</f>
        <v>3</v>
      </c>
      <c r="Q63" s="53">
        <f>IFERROR(HLOOKUP($D63&amp;Q$4,'BUG '!$D$59:$AY$74,$A63,FALSE),"")</f>
        <v>0</v>
      </c>
      <c r="R63" s="53">
        <f>IFERROR(HLOOKUP($D63&amp;R$4,'BUG '!$D$59:$AY$74,$A63,FALSE),"")</f>
        <v>2</v>
      </c>
      <c r="S63" s="53">
        <f>IFERROR(HLOOKUP($D63,'BSX-II-LD-TS-CLS-AMBER'!$W$50:$AL$65,$A63,FALSE),"")</f>
        <v>116.16605881700228</v>
      </c>
      <c r="T63" s="53">
        <f>IFERROR(HLOOKUP($D63,'BSX-II-LD-TS-CLS-AMBER'!$D$68:$S$83,$A63,FALSE),"")</f>
        <v>12068.681661207604</v>
      </c>
      <c r="U63" s="53">
        <f>IFERROR(HLOOKUP($D63&amp;U$4,'BUG '!$D$77:$AY$92,$A63,FALSE),"")</f>
        <v>3</v>
      </c>
      <c r="V63" s="53">
        <f>IFERROR(HLOOKUP($D63&amp;V$4,'BUG '!$D$77:$AY$92,$A63,FALSE),"")</f>
        <v>0</v>
      </c>
      <c r="W63" s="53">
        <f>IFERROR(HLOOKUP($D63&amp;W$4,'BUG '!$D$77:$AY$92,$A63,FALSE),"")</f>
        <v>2</v>
      </c>
      <c r="X63" s="53">
        <f>IFERROR(HLOOKUP($D63,'BSX-II-LD-TS-CLS-AMBER'!$W$68:$AL$83,$A63,FALSE),"")</f>
        <v>115.16709631998314</v>
      </c>
      <c r="Y63" s="53">
        <f>IFERROR(HLOOKUP($D63,'BSX-II-LD-TS-CLS-AMBER'!$D$86:$S$101,$A63,FALSE),"")</f>
        <v>12703.875433485304</v>
      </c>
      <c r="Z63" s="53">
        <f>IFERROR(HLOOKUP($D63&amp;Z$4,'BUG '!$D$95:$AY$110,$A63,FALSE),"")</f>
        <v>3</v>
      </c>
      <c r="AA63" s="53">
        <f>IFERROR(HLOOKUP($D63&amp;AA$4,'BUG '!$D$95:$AY$110,$A63,FALSE),"")</f>
        <v>0</v>
      </c>
      <c r="AB63" s="53">
        <f>IFERROR(HLOOKUP($D63&amp;AB$4,'BUG '!$D$95:$AY$110,$A63,FALSE),"")</f>
        <v>2</v>
      </c>
      <c r="AC63" s="53">
        <f>IFERROR(HLOOKUP($D63,'BSX-II-LD-TS-CLS-AMBER'!$W$86:$AL$101,$A63,FALSE),"")</f>
        <v>121.22852244814896</v>
      </c>
    </row>
    <row r="64" spans="1:29" ht="15.75" thickBot="1" x14ac:dyDescent="0.3">
      <c r="A64" s="45">
        <v>5</v>
      </c>
      <c r="B64" s="86"/>
      <c r="C64" s="89"/>
      <c r="D64" s="54" t="s">
        <v>14</v>
      </c>
      <c r="E64" s="53">
        <f>IFERROR(HLOOKUP($D64,'BSX-II-LD-TS-CLS-AMBER'!$D$14:$S$29,$A64,FALSE),"")</f>
        <v>10040.067859329471</v>
      </c>
      <c r="F64" s="53">
        <f>IFERROR(HLOOKUP($D64&amp;F$4,'BUG '!$D$23:$AY$38,$A64,FALSE),"")</f>
        <v>3</v>
      </c>
      <c r="G64" s="53">
        <f>IFERROR(HLOOKUP($D64&amp;G$4,'BUG '!$D$23:$AY$38,$A64,FALSE),"")</f>
        <v>0</v>
      </c>
      <c r="H64" s="53">
        <f>IFERROR(HLOOKUP($D64&amp;H$4,'BUG '!$D$23:$AY$38,$A64,FALSE),"")</f>
        <v>3</v>
      </c>
      <c r="I64" s="53">
        <f>IFERROR(HLOOKUP($D64,'BSX-II-LD-TS-CLS-AMBER'!$W$14:$AL$29,$A64,FALSE),"")</f>
        <v>95.808763100547736</v>
      </c>
      <c r="J64" s="53">
        <f>IFERROR(HLOOKUP($D64,'BSX-II-LD-TS-CLS-AMBER'!$D$32:$S$47,$A64,FALSE),"")</f>
        <v>10913.117238401599</v>
      </c>
      <c r="K64" s="53">
        <f>IFERROR(HLOOKUP($D64&amp;K$4,'BUG '!$D$41:$AY$56,$A64,FALSE),"")</f>
        <v>3</v>
      </c>
      <c r="L64" s="53">
        <f>IFERROR(HLOOKUP($D64&amp;L$4,'BUG '!$D$41:$AY$56,$A64,FALSE),"")</f>
        <v>0</v>
      </c>
      <c r="M64" s="53">
        <f>IFERROR(HLOOKUP($D64&amp;M$4,'BUG '!$D$41:$AY$56,$A64,FALSE),"")</f>
        <v>3</v>
      </c>
      <c r="N64" s="53">
        <f>IFERROR(HLOOKUP($D64,'BSX-II-LD-TS-CLS-AMBER'!$W$32:$AL$47,$A64,FALSE),"")</f>
        <v>104.13995989189971</v>
      </c>
      <c r="O64" s="53">
        <f>IFERROR(HLOOKUP($D64,'BSX-II-LD-TS-CLS-AMBER'!$D$50:$S$65,$A64,FALSE),"")</f>
        <v>10913.117238401599</v>
      </c>
      <c r="P64" s="53">
        <f>IFERROR(HLOOKUP($D64&amp;P$4,'BUG '!$D$59:$AY$74,$A64,FALSE),"")</f>
        <v>3</v>
      </c>
      <c r="Q64" s="53">
        <f>IFERROR(HLOOKUP($D64&amp;Q$4,'BUG '!$D$59:$AY$74,$A64,FALSE),"")</f>
        <v>0</v>
      </c>
      <c r="R64" s="53">
        <f>IFERROR(HLOOKUP($D64&amp;R$4,'BUG '!$D$59:$AY$74,$A64,FALSE),"")</f>
        <v>3</v>
      </c>
      <c r="S64" s="53">
        <f>IFERROR(HLOOKUP($D64,'BSX-II-LD-TS-CLS-AMBER'!$W$50:$AL$65,$A64,FALSE),"")</f>
        <v>104.13995989189971</v>
      </c>
      <c r="T64" s="53">
        <f>IFERROR(HLOOKUP($D64,'BSX-II-LD-TS-CLS-AMBER'!$D$68:$S$83,$A64,FALSE),"")</f>
        <v>10855.074183363909</v>
      </c>
      <c r="U64" s="53">
        <f>IFERROR(HLOOKUP($D64&amp;U$4,'BUG '!$D$77:$AY$92,$A64,FALSE),"")</f>
        <v>3</v>
      </c>
      <c r="V64" s="53">
        <f>IFERROR(HLOOKUP($D64&amp;V$4,'BUG '!$D$77:$AY$92,$A64,FALSE),"")</f>
        <v>0</v>
      </c>
      <c r="W64" s="53">
        <f>IFERROR(HLOOKUP($D64&amp;W$4,'BUG '!$D$77:$AY$92,$A64,FALSE),"")</f>
        <v>3</v>
      </c>
      <c r="X64" s="53">
        <f>IFERROR(HLOOKUP($D64,'BSX-II-LD-TS-CLS-AMBER'!$W$68:$AL$83,$A64,FALSE),"")</f>
        <v>103.58607585569068</v>
      </c>
      <c r="Y64" s="53">
        <f>IFERROR(HLOOKUP($D64,'BSX-II-LD-TS-CLS-AMBER'!$D$86:$S$101,$A64,FALSE),"")</f>
        <v>11388.70588868782</v>
      </c>
      <c r="Z64" s="53">
        <f>IFERROR(HLOOKUP($D64&amp;Z$4,'BUG '!$D$95:$AY$110,$A64,FALSE),"")</f>
        <v>3</v>
      </c>
      <c r="AA64" s="53">
        <f>IFERROR(HLOOKUP($D64&amp;AA$4,'BUG '!$D$95:$AY$110,$A64,FALSE),"")</f>
        <v>0</v>
      </c>
      <c r="AB64" s="53">
        <f>IFERROR(HLOOKUP($D64&amp;AB$4,'BUG '!$D$95:$AY$110,$A64,FALSE),"")</f>
        <v>3</v>
      </c>
      <c r="AC64" s="53">
        <f>IFERROR(HLOOKUP($D64,'BSX-II-LD-TS-CLS-AMBER'!$W$86:$AL$101,$A64,FALSE),"")</f>
        <v>108.67833164067642</v>
      </c>
    </row>
    <row r="65" spans="1:29" ht="15.75" thickBot="1" x14ac:dyDescent="0.3">
      <c r="A65" s="45">
        <v>5</v>
      </c>
      <c r="B65" s="86"/>
      <c r="C65" s="89"/>
      <c r="D65" s="54" t="s">
        <v>15</v>
      </c>
      <c r="E65" s="53">
        <f>IFERROR(HLOOKUP($D65,'BSX-II-LD-TS-CLS-AMBER'!$D$14:$S$29,$A65,FALSE),"")</f>
        <v>9060.0563028307679</v>
      </c>
      <c r="F65" s="53">
        <f>IFERROR(HLOOKUP($D65&amp;F$4,'BUG '!$D$23:$AY$38,$A65,FALSE),"")</f>
        <v>3</v>
      </c>
      <c r="G65" s="53">
        <f>IFERROR(HLOOKUP($D65&amp;G$4,'BUG '!$D$23:$AY$38,$A65,FALSE),"")</f>
        <v>0</v>
      </c>
      <c r="H65" s="53">
        <f>IFERROR(HLOOKUP($D65&amp;H$4,'BUG '!$D$23:$AY$38,$A65,FALSE),"")</f>
        <v>3</v>
      </c>
      <c r="I65" s="53">
        <f>IFERROR(HLOOKUP($D65,'BSX-II-LD-TS-CLS-AMBER'!$W$14:$AL$29,$A65,FALSE),"")</f>
        <v>86.456864650465548</v>
      </c>
      <c r="J65" s="53">
        <f>IFERROR(HLOOKUP($D65,'BSX-II-LD-TS-CLS-AMBER'!$D$32:$S$47,$A65,FALSE),"")</f>
        <v>9847.887285685616</v>
      </c>
      <c r="K65" s="53">
        <f>IFERROR(HLOOKUP($D65&amp;K$4,'BUG '!$D$41:$AY$56,$A65,FALSE),"")</f>
        <v>3</v>
      </c>
      <c r="L65" s="53">
        <f>IFERROR(HLOOKUP($D65&amp;L$4,'BUG '!$D$41:$AY$56,$A65,FALSE),"")</f>
        <v>0</v>
      </c>
      <c r="M65" s="53">
        <f>IFERROR(HLOOKUP($D65&amp;M$4,'BUG '!$D$41:$AY$56,$A65,FALSE),"")</f>
        <v>3</v>
      </c>
      <c r="N65" s="53">
        <f>IFERROR(HLOOKUP($D65,'BSX-II-LD-TS-CLS-AMBER'!$W$32:$AL$47,$A65,FALSE),"")</f>
        <v>93.974852880940801</v>
      </c>
      <c r="O65" s="53">
        <f>IFERROR(HLOOKUP($D65,'BSX-II-LD-TS-CLS-AMBER'!$D$50:$S$65,$A65,FALSE),"")</f>
        <v>9847.887285685616</v>
      </c>
      <c r="P65" s="53">
        <f>IFERROR(HLOOKUP($D65&amp;P$4,'BUG '!$D$59:$AY$74,$A65,FALSE),"")</f>
        <v>3</v>
      </c>
      <c r="Q65" s="53">
        <f>IFERROR(HLOOKUP($D65&amp;Q$4,'BUG '!$D$59:$AY$74,$A65,FALSE),"")</f>
        <v>0</v>
      </c>
      <c r="R65" s="53">
        <f>IFERROR(HLOOKUP($D65&amp;R$4,'BUG '!$D$59:$AY$74,$A65,FALSE),"")</f>
        <v>3</v>
      </c>
      <c r="S65" s="53">
        <f>IFERROR(HLOOKUP($D65,'BSX-II-LD-TS-CLS-AMBER'!$W$50:$AL$65,$A65,FALSE),"")</f>
        <v>93.974852880940801</v>
      </c>
      <c r="T65" s="53">
        <f>IFERROR(HLOOKUP($D65,'BSX-II-LD-TS-CLS-AMBER'!$D$68:$S$83,$A65,FALSE),"")</f>
        <v>9795.5098163300554</v>
      </c>
      <c r="U65" s="53">
        <f>IFERROR(HLOOKUP($D65&amp;U$4,'BUG '!$D$77:$AY$92,$A65,FALSE),"")</f>
        <v>3</v>
      </c>
      <c r="V65" s="53">
        <f>IFERROR(HLOOKUP($D65&amp;V$4,'BUG '!$D$77:$AY$92,$A65,FALSE),"")</f>
        <v>0</v>
      </c>
      <c r="W65" s="53">
        <f>IFERROR(HLOOKUP($D65&amp;W$4,'BUG '!$D$77:$AY$92,$A65,FALSE),"")</f>
        <v>3</v>
      </c>
      <c r="X65" s="53">
        <f>IFERROR(HLOOKUP($D65,'BSX-II-LD-TS-CLS-AMBER'!$W$68:$AL$83,$A65,FALSE),"")</f>
        <v>93.475033494896508</v>
      </c>
      <c r="Y65" s="53">
        <f>IFERROR(HLOOKUP($D65,'BSX-II-LD-TS-CLS-AMBER'!$D$86:$S$101,$A65,FALSE),"")</f>
        <v>10277.05370258155</v>
      </c>
      <c r="Z65" s="53">
        <f>IFERROR(HLOOKUP($D65&amp;Z$4,'BUG '!$D$95:$AY$110,$A65,FALSE),"")</f>
        <v>3</v>
      </c>
      <c r="AA65" s="53">
        <f>IFERROR(HLOOKUP($D65&amp;AA$4,'BUG '!$D$95:$AY$110,$A65,FALSE),"")</f>
        <v>0</v>
      </c>
      <c r="AB65" s="53">
        <f>IFERROR(HLOOKUP($D65&amp;AB$4,'BUG '!$D$95:$AY$110,$A65,FALSE),"")</f>
        <v>3</v>
      </c>
      <c r="AC65" s="53">
        <f>IFERROR(HLOOKUP($D65,'BSX-II-LD-TS-CLS-AMBER'!$W$86:$AL$101,$A65,FALSE),"")</f>
        <v>98.070233922502752</v>
      </c>
    </row>
    <row r="66" spans="1:29" ht="15.75" thickBot="1" x14ac:dyDescent="0.3">
      <c r="A66" s="45">
        <v>5</v>
      </c>
      <c r="B66" s="86"/>
      <c r="C66" s="89"/>
      <c r="D66" s="54" t="s">
        <v>18</v>
      </c>
      <c r="E66" s="53">
        <f>IFERROR(HLOOKUP($D66,'BSX-II-LD-TS-CLS-AMBER'!$D$14:$S$29,$A66,FALSE),"")</f>
        <v>13219.551944465124</v>
      </c>
      <c r="F66" s="53">
        <f>IFERROR(HLOOKUP($D66&amp;F$4,'BUG '!$D$23:$AY$38,$A66,FALSE),"")</f>
        <v>4</v>
      </c>
      <c r="G66" s="53">
        <f>IFERROR(HLOOKUP($D66&amp;G$4,'BUG '!$D$23:$AY$38,$A66,FALSE),"")</f>
        <v>0</v>
      </c>
      <c r="H66" s="53">
        <f>IFERROR(HLOOKUP($D66&amp;H$4,'BUG '!$D$23:$AY$38,$A66,FALSE),"")</f>
        <v>4</v>
      </c>
      <c r="I66" s="53">
        <f>IFERROR(HLOOKUP($D66,'BSX-II-LD-TS-CLS-AMBER'!$W$14:$AL$29,$A66,FALSE),"")</f>
        <v>126.14943825959669</v>
      </c>
      <c r="J66" s="53">
        <f>IFERROR(HLOOKUP($D66,'BSX-II-LD-TS-CLS-AMBER'!$D$32:$S$47,$A66,FALSE),"")</f>
        <v>14369.078200505568</v>
      </c>
      <c r="K66" s="53">
        <f>IFERROR(HLOOKUP($D66&amp;K$4,'BUG '!$D$41:$AY$56,$A66,FALSE),"")</f>
        <v>4</v>
      </c>
      <c r="L66" s="53">
        <f>IFERROR(HLOOKUP($D66&amp;L$4,'BUG '!$D$41:$AY$56,$A66,FALSE),"")</f>
        <v>0</v>
      </c>
      <c r="M66" s="53">
        <f>IFERROR(HLOOKUP($D66&amp;M$4,'BUG '!$D$41:$AY$56,$A66,FALSE),"")</f>
        <v>4</v>
      </c>
      <c r="N66" s="53">
        <f>IFERROR(HLOOKUP($D66,'BSX-II-LD-TS-CLS-AMBER'!$W$32:$AL$47,$A66,FALSE),"")</f>
        <v>137.11895462999638</v>
      </c>
      <c r="O66" s="53">
        <f>IFERROR(HLOOKUP($D66,'BSX-II-LD-TS-CLS-AMBER'!$D$50:$S$65,$A66,FALSE),"")</f>
        <v>14369.078200505568</v>
      </c>
      <c r="P66" s="53">
        <f>IFERROR(HLOOKUP($D66&amp;P$4,'BUG '!$D$59:$AY$74,$A66,FALSE),"")</f>
        <v>4</v>
      </c>
      <c r="Q66" s="53">
        <f>IFERROR(HLOOKUP($D66&amp;Q$4,'BUG '!$D$59:$AY$74,$A66,FALSE),"")</f>
        <v>0</v>
      </c>
      <c r="R66" s="53">
        <f>IFERROR(HLOOKUP($D66&amp;R$4,'BUG '!$D$59:$AY$74,$A66,FALSE),"")</f>
        <v>4</v>
      </c>
      <c r="S66" s="53">
        <f>IFERROR(HLOOKUP($D66,'BSX-II-LD-TS-CLS-AMBER'!$W$50:$AL$65,$A66,FALSE),"")</f>
        <v>137.11895462999638</v>
      </c>
      <c r="T66" s="53">
        <f>IFERROR(HLOOKUP($D66,'BSX-II-LD-TS-CLS-AMBER'!$D$68:$S$83,$A66,FALSE),"")</f>
        <v>14292.654097418137</v>
      </c>
      <c r="U66" s="53">
        <f>IFERROR(HLOOKUP($D66&amp;U$4,'BUG '!$D$77:$AY$92,$A66,FALSE),"")</f>
        <v>4</v>
      </c>
      <c r="V66" s="53">
        <f>IFERROR(HLOOKUP($D66&amp;V$4,'BUG '!$D$77:$AY$92,$A66,FALSE),"")</f>
        <v>0</v>
      </c>
      <c r="W66" s="53">
        <f>IFERROR(HLOOKUP($D66&amp;W$4,'BUG '!$D$77:$AY$92,$A66,FALSE),"")</f>
        <v>4</v>
      </c>
      <c r="X66" s="53">
        <f>IFERROR(HLOOKUP($D66,'BSX-II-LD-TS-CLS-AMBER'!$W$68:$AL$83,$A66,FALSE),"")</f>
        <v>136.3896668512219</v>
      </c>
      <c r="Y66" s="53">
        <f>IFERROR(HLOOKUP($D66,'BSX-II-LD-TS-CLS-AMBER'!$D$86:$S$101,$A66,FALSE),"")</f>
        <v>14995.27604645087</v>
      </c>
      <c r="Z66" s="53">
        <f>IFERROR(HLOOKUP($D66&amp;Z$4,'BUG '!$D$95:$AY$110,$A66,FALSE),"")</f>
        <v>4</v>
      </c>
      <c r="AA66" s="53">
        <f>IFERROR(HLOOKUP($D66&amp;AA$4,'BUG '!$D$95:$AY$110,$A66,FALSE),"")</f>
        <v>0</v>
      </c>
      <c r="AB66" s="53">
        <f>IFERROR(HLOOKUP($D66&amp;AB$4,'BUG '!$D$95:$AY$110,$A66,FALSE),"")</f>
        <v>4</v>
      </c>
      <c r="AC66" s="53">
        <f>IFERROR(HLOOKUP($D66,'BSX-II-LD-TS-CLS-AMBER'!$W$86:$AL$101,$A66,FALSE),"")</f>
        <v>143.09453586279631</v>
      </c>
    </row>
    <row r="67" spans="1:29" ht="15.75" thickBot="1" x14ac:dyDescent="0.3">
      <c r="A67" s="45">
        <v>5</v>
      </c>
      <c r="B67" s="86"/>
      <c r="C67" s="89"/>
      <c r="D67" s="54" t="s">
        <v>19</v>
      </c>
      <c r="E67" s="53">
        <f>IFERROR(HLOOKUP($D67,'BSX-II-LD-TS-CLS-AMBER'!$D$14:$S$29,$A67,FALSE),"")</f>
        <v>13110.656516528434</v>
      </c>
      <c r="F67" s="53">
        <f>IFERROR(HLOOKUP($D67&amp;F$4,'BUG '!$D$23:$AY$38,$A67,FALSE),"")</f>
        <v>4</v>
      </c>
      <c r="G67" s="53">
        <f>IFERROR(HLOOKUP($D67&amp;G$4,'BUG '!$D$23:$AY$38,$A67,FALSE),"")</f>
        <v>0</v>
      </c>
      <c r="H67" s="53">
        <f>IFERROR(HLOOKUP($D67&amp;H$4,'BUG '!$D$23:$AY$38,$A67,FALSE),"")</f>
        <v>3</v>
      </c>
      <c r="I67" s="53">
        <f>IFERROR(HLOOKUP($D67,'BSX-II-LD-TS-CLS-AMBER'!$W$14:$AL$29,$A67,FALSE),"")</f>
        <v>125.11028828530399</v>
      </c>
      <c r="J67" s="53">
        <f>IFERROR(HLOOKUP($D67,'BSX-II-LD-TS-CLS-AMBER'!$D$32:$S$47,$A67,FALSE),"")</f>
        <v>14250.713604922208</v>
      </c>
      <c r="K67" s="53">
        <f>IFERROR(HLOOKUP($D67&amp;K$4,'BUG '!$D$41:$AY$56,$A67,FALSE),"")</f>
        <v>4</v>
      </c>
      <c r="L67" s="53">
        <f>IFERROR(HLOOKUP($D67&amp;L$4,'BUG '!$D$41:$AY$56,$A67,FALSE),"")</f>
        <v>0</v>
      </c>
      <c r="M67" s="53">
        <f>IFERROR(HLOOKUP($D67&amp;M$4,'BUG '!$D$41:$AY$56,$A67,FALSE),"")</f>
        <v>3</v>
      </c>
      <c r="N67" s="53">
        <f>IFERROR(HLOOKUP($D67,'BSX-II-LD-TS-CLS-AMBER'!$W$32:$AL$47,$A67,FALSE),"")</f>
        <v>135.98944378837388</v>
      </c>
      <c r="O67" s="53">
        <f>IFERROR(HLOOKUP($D67,'BSX-II-LD-TS-CLS-AMBER'!$D$50:$S$65,$A67,FALSE),"")</f>
        <v>14250.713604922208</v>
      </c>
      <c r="P67" s="53">
        <f>IFERROR(HLOOKUP($D67&amp;P$4,'BUG '!$D$59:$AY$74,$A67,FALSE),"")</f>
        <v>4</v>
      </c>
      <c r="Q67" s="53">
        <f>IFERROR(HLOOKUP($D67&amp;Q$4,'BUG '!$D$59:$AY$74,$A67,FALSE),"")</f>
        <v>0</v>
      </c>
      <c r="R67" s="53">
        <f>IFERROR(HLOOKUP($D67&amp;R$4,'BUG '!$D$59:$AY$74,$A67,FALSE),"")</f>
        <v>3</v>
      </c>
      <c r="S67" s="53">
        <f>IFERROR(HLOOKUP($D67,'BSX-II-LD-TS-CLS-AMBER'!$W$50:$AL$65,$A67,FALSE),"")</f>
        <v>135.98944378837388</v>
      </c>
      <c r="T67" s="53">
        <f>IFERROR(HLOOKUP($D67,'BSX-II-LD-TS-CLS-AMBER'!$D$68:$S$83,$A67,FALSE),"")</f>
        <v>14174.919041734871</v>
      </c>
      <c r="U67" s="53">
        <f>IFERROR(HLOOKUP($D67&amp;U$4,'BUG '!$D$77:$AY$92,$A67,FALSE),"")</f>
        <v>4</v>
      </c>
      <c r="V67" s="53">
        <f>IFERROR(HLOOKUP($D67&amp;V$4,'BUG '!$D$77:$AY$92,$A67,FALSE),"")</f>
        <v>0</v>
      </c>
      <c r="W67" s="53">
        <f>IFERROR(HLOOKUP($D67&amp;W$4,'BUG '!$D$77:$AY$92,$A67,FALSE),"")</f>
        <v>3</v>
      </c>
      <c r="X67" s="53">
        <f>IFERROR(HLOOKUP($D67,'BSX-II-LD-TS-CLS-AMBER'!$W$68:$AL$83,$A67,FALSE),"")</f>
        <v>135.26616348285512</v>
      </c>
      <c r="Y67" s="53">
        <f>IFERROR(HLOOKUP($D67,'BSX-II-LD-TS-CLS-AMBER'!$D$86:$S$101,$A67,FALSE),"")</f>
        <v>14871.753176011167</v>
      </c>
      <c r="Z67" s="53">
        <f>IFERROR(HLOOKUP($D67&amp;Z$4,'BUG '!$D$95:$AY$110,$A67,FALSE),"")</f>
        <v>4</v>
      </c>
      <c r="AA67" s="53">
        <f>IFERROR(HLOOKUP($D67&amp;AA$4,'BUG '!$D$95:$AY$110,$A67,FALSE),"")</f>
        <v>0</v>
      </c>
      <c r="AB67" s="53">
        <f>IFERROR(HLOOKUP($D67&amp;AB$4,'BUG '!$D$95:$AY$110,$A67,FALSE),"")</f>
        <v>3</v>
      </c>
      <c r="AC67" s="53">
        <f>IFERROR(HLOOKUP($D67,'BSX-II-LD-TS-CLS-AMBER'!$W$86:$AL$101,$A67,FALSE),"")</f>
        <v>141.91580145609007</v>
      </c>
    </row>
    <row r="68" spans="1:29" ht="15.75" thickBot="1" x14ac:dyDescent="0.3">
      <c r="A68" s="45">
        <v>5</v>
      </c>
      <c r="B68" s="87"/>
      <c r="C68" s="90"/>
      <c r="D68" s="55" t="s">
        <v>117</v>
      </c>
      <c r="E68" s="53">
        <f>IFERROR(HLOOKUP($D68,'BSX-II-LD-TS-CLS-AMBER'!$D$14:$S$29,$A68,FALSE),"")</f>
        <v>12403.027552485781</v>
      </c>
      <c r="F68" s="53">
        <f>IFERROR(HLOOKUP($D68&amp;F$4,'BUG '!$D$23:$AY$38,$A68,FALSE),"")</f>
        <v>3</v>
      </c>
      <c r="G68" s="53">
        <f>IFERROR(HLOOKUP($D68&amp;G$4,'BUG '!$D$23:$AY$38,$A68,FALSE),"")</f>
        <v>0</v>
      </c>
      <c r="H68" s="53">
        <f>IFERROR(HLOOKUP($D68&amp;H$4,'BUG '!$D$23:$AY$38,$A68,FALSE),"")</f>
        <v>2</v>
      </c>
      <c r="I68" s="53">
        <f>IFERROR(HLOOKUP($D68,'BSX-II-LD-TS-CLS-AMBER'!$W$14:$AL$29,$A68,FALSE),"")</f>
        <v>118.35763912705653</v>
      </c>
      <c r="J68" s="53">
        <f>IFERROR(HLOOKUP($D68,'BSX-II-LD-TS-CLS-AMBER'!$D$32:$S$47,$A68,FALSE),"")</f>
        <v>12918.566477972436</v>
      </c>
      <c r="K68" s="53">
        <f>IFERROR(HLOOKUP($D68&amp;K$4,'BUG '!$D$41:$AY$56,$A68,FALSE),"")</f>
        <v>3</v>
      </c>
      <c r="L68" s="53">
        <f>IFERROR(HLOOKUP($D68&amp;L$4,'BUG '!$D$41:$AY$56,$A68,FALSE),"")</f>
        <v>0</v>
      </c>
      <c r="M68" s="53">
        <f>IFERROR(HLOOKUP($D68&amp;M$4,'BUG '!$D$41:$AY$56,$A68,FALSE),"")</f>
        <v>2</v>
      </c>
      <c r="N68" s="53">
        <f>IFERROR(HLOOKUP($D68,'BSX-II-LD-TS-CLS-AMBER'!$W$32:$AL$47,$A68,FALSE),"")</f>
        <v>123.27724200953752</v>
      </c>
      <c r="O68" s="53">
        <f>IFERROR(HLOOKUP($D68,'BSX-II-LD-TS-CLS-AMBER'!$D$50:$S$65,$A68,FALSE),"")</f>
        <v>12918.566477972436</v>
      </c>
      <c r="P68" s="53">
        <f>IFERROR(HLOOKUP($D68&amp;P$4,'BUG '!$D$59:$AY$74,$A68,FALSE),"")</f>
        <v>3</v>
      </c>
      <c r="Q68" s="53">
        <f>IFERROR(HLOOKUP($D68&amp;Q$4,'BUG '!$D$59:$AY$74,$A68,FALSE),"")</f>
        <v>0</v>
      </c>
      <c r="R68" s="53">
        <f>IFERROR(HLOOKUP($D68&amp;R$4,'BUG '!$D$59:$AY$74,$A68,FALSE),"")</f>
        <v>2</v>
      </c>
      <c r="S68" s="53">
        <f>IFERROR(HLOOKUP($D68,'BSX-II-LD-TS-CLS-AMBER'!$W$50:$AL$65,$A68,FALSE),"")</f>
        <v>123.27724200953752</v>
      </c>
      <c r="T68" s="53">
        <f>IFERROR(HLOOKUP($D68,'BSX-II-LD-TS-CLS-AMBER'!$D$68:$S$83,$A68,FALSE),"")</f>
        <v>12807.474102469941</v>
      </c>
      <c r="U68" s="53">
        <f>IFERROR(HLOOKUP($D68&amp;U$4,'BUG '!$D$77:$AY$92,$A68,FALSE),"")</f>
        <v>3</v>
      </c>
      <c r="V68" s="53">
        <f>IFERROR(HLOOKUP($D68&amp;V$4,'BUG '!$D$77:$AY$92,$A68,FALSE),"")</f>
        <v>0</v>
      </c>
      <c r="W68" s="53">
        <f>IFERROR(HLOOKUP($D68&amp;W$4,'BUG '!$D$77:$AY$92,$A68,FALSE),"")</f>
        <v>2</v>
      </c>
      <c r="X68" s="53">
        <f>IFERROR(HLOOKUP($D68,'BSX-II-LD-TS-CLS-AMBER'!$W$68:$AL$83,$A68,FALSE),"")</f>
        <v>122.21712735334968</v>
      </c>
      <c r="Y68" s="53">
        <f>IFERROR(HLOOKUP($D68,'BSX-II-LD-TS-CLS-AMBER'!$D$86:$S$101,$A68,FALSE),"")</f>
        <v>13481.551687484543</v>
      </c>
      <c r="Z68" s="53">
        <f>IFERROR(HLOOKUP($D68&amp;Z$4,'BUG '!$D$95:$AY$110,$A68,FALSE),"")</f>
        <v>3</v>
      </c>
      <c r="AA68" s="53">
        <f>IFERROR(HLOOKUP($D68&amp;AA$4,'BUG '!$D$95:$AY$110,$A68,FALSE),"")</f>
        <v>0</v>
      </c>
      <c r="AB68" s="53">
        <f>IFERROR(HLOOKUP($D68&amp;AB$4,'BUG '!$D$95:$AY$110,$A68,FALSE),"")</f>
        <v>2</v>
      </c>
      <c r="AC68" s="53">
        <f>IFERROR(HLOOKUP($D68,'BSX-II-LD-TS-CLS-AMBER'!$W$86:$AL$101,$A68,FALSE),"")</f>
        <v>128.64960774680057</v>
      </c>
    </row>
    <row r="69" spans="1:29" ht="15.75" thickBot="1" x14ac:dyDescent="0.3">
      <c r="A69" s="45">
        <v>6</v>
      </c>
      <c r="B69" s="85" t="s">
        <v>36</v>
      </c>
      <c r="C69" s="88" t="s">
        <v>132</v>
      </c>
      <c r="D69" s="52" t="s">
        <v>116</v>
      </c>
      <c r="E69" s="53">
        <f>IFERROR(HLOOKUP($D69,'BSX-II-LD-TS-CLS-AMBER'!$D$14:$S$29,$A69,FALSE),"")</f>
        <v>12861.70946878318</v>
      </c>
      <c r="F69" s="53">
        <f>IFERROR(HLOOKUP($D69&amp;F$4,'BUG '!$D$23:$AY$38,$A69,FALSE),"")</f>
        <v>3</v>
      </c>
      <c r="G69" s="53">
        <f>IFERROR(HLOOKUP($D69&amp;G$4,'BUG '!$D$23:$AY$38,$A69,FALSE),"")</f>
        <v>0</v>
      </c>
      <c r="H69" s="53">
        <f>IFERROR(HLOOKUP($D69&amp;H$4,'BUG '!$D$23:$AY$38,$A69,FALSE),"")</f>
        <v>2</v>
      </c>
      <c r="I69" s="53">
        <f>IFERROR(HLOOKUP($D69,'BSX-II-LD-TS-CLS-AMBER'!$W$14:$AL$29,$A69,FALSE),"")</f>
        <v>106.52830639885781</v>
      </c>
      <c r="J69" s="53">
        <f>IFERROR(HLOOKUP($D69,'BSX-II-LD-TS-CLS-AMBER'!$D$32:$S$47,$A69,FALSE),"")</f>
        <v>13396.31377014419</v>
      </c>
      <c r="K69" s="53">
        <f>IFERROR(HLOOKUP($D69&amp;K$4,'BUG '!$D$41:$AY$56,$A69,FALSE),"")</f>
        <v>3</v>
      </c>
      <c r="L69" s="53">
        <f>IFERROR(HLOOKUP($D69&amp;L$4,'BUG '!$D$41:$AY$56,$A69,FALSE),"")</f>
        <v>0</v>
      </c>
      <c r="M69" s="53">
        <f>IFERROR(HLOOKUP($D69&amp;M$4,'BUG '!$D$41:$AY$56,$A69,FALSE),"")</f>
        <v>2</v>
      </c>
      <c r="N69" s="53">
        <f>IFERROR(HLOOKUP($D69,'BSX-II-LD-TS-CLS-AMBER'!$W$32:$AL$47,$A69,FALSE),"")</f>
        <v>110.95621630894857</v>
      </c>
      <c r="O69" s="53">
        <f>IFERROR(HLOOKUP($D69,'BSX-II-LD-TS-CLS-AMBER'!$D$50:$S$65,$A69,FALSE),"")</f>
        <v>13396.31377014419</v>
      </c>
      <c r="P69" s="53">
        <f>IFERROR(HLOOKUP($D69&amp;P$4,'BUG '!$D$59:$AY$74,$A69,FALSE),"")</f>
        <v>3</v>
      </c>
      <c r="Q69" s="53">
        <f>IFERROR(HLOOKUP($D69&amp;Q$4,'BUG '!$D$59:$AY$74,$A69,FALSE),"")</f>
        <v>0</v>
      </c>
      <c r="R69" s="53">
        <f>IFERROR(HLOOKUP($D69&amp;R$4,'BUG '!$D$59:$AY$74,$A69,FALSE),"")</f>
        <v>2</v>
      </c>
      <c r="S69" s="53">
        <f>IFERROR(HLOOKUP($D69,'BSX-II-LD-TS-CLS-AMBER'!$W$50:$AL$65,$A69,FALSE),"")</f>
        <v>110.95621630894857</v>
      </c>
      <c r="T69" s="53">
        <f>IFERROR(HLOOKUP($D69,'BSX-II-LD-TS-CLS-AMBER'!$D$68:$S$83,$A69,FALSE),"")</f>
        <v>13281.113037753359</v>
      </c>
      <c r="U69" s="53">
        <f>IFERROR(HLOOKUP($D69&amp;U$4,'BUG '!$D$77:$AY$92,$A69,FALSE),"")</f>
        <v>3</v>
      </c>
      <c r="V69" s="53">
        <f>IFERROR(HLOOKUP($D69&amp;V$4,'BUG '!$D$77:$AY$92,$A69,FALSE),"")</f>
        <v>0</v>
      </c>
      <c r="W69" s="53">
        <f>IFERROR(HLOOKUP($D69&amp;W$4,'BUG '!$D$77:$AY$92,$A69,FALSE),"")</f>
        <v>2</v>
      </c>
      <c r="X69" s="53">
        <f>IFERROR(HLOOKUP($D69,'BSX-II-LD-TS-CLS-AMBER'!$W$68:$AL$83,$A69,FALSE),"")</f>
        <v>110.00205551505961</v>
      </c>
      <c r="Y69" s="53">
        <f>IFERROR(HLOOKUP($D69,'BSX-II-LD-TS-CLS-AMBER'!$D$86:$S$101,$A69,FALSE),"")</f>
        <v>13980.118987807806</v>
      </c>
      <c r="Z69" s="53">
        <f>IFERROR(HLOOKUP($D69&amp;Z$4,'BUG '!$D$95:$AY$110,$A69,FALSE),"")</f>
        <v>3</v>
      </c>
      <c r="AA69" s="53">
        <f>IFERROR(HLOOKUP($D69&amp;AA$4,'BUG '!$D$95:$AY$110,$A69,FALSE),"")</f>
        <v>0</v>
      </c>
      <c r="AB69" s="53">
        <f>IFERROR(HLOOKUP($D69&amp;AB$4,'BUG '!$D$95:$AY$110,$A69,FALSE),"")</f>
        <v>3</v>
      </c>
      <c r="AC69" s="53">
        <f>IFERROR(HLOOKUP($D69,'BSX-II-LD-TS-CLS-AMBER'!$W$86:$AL$101,$A69,FALSE),"")</f>
        <v>115.79163739006286</v>
      </c>
    </row>
    <row r="70" spans="1:29" ht="15.75" thickBot="1" x14ac:dyDescent="0.3">
      <c r="A70" s="45">
        <v>6</v>
      </c>
      <c r="B70" s="86"/>
      <c r="C70" s="89"/>
      <c r="D70" s="54" t="s">
        <v>10</v>
      </c>
      <c r="E70" s="53">
        <f>IFERROR(HLOOKUP($D70,'BSX-II-LD-TS-CLS-AMBER'!$D$14:$S$29,$A70,FALSE),"")</f>
        <v>12583.37568243096</v>
      </c>
      <c r="F70" s="53">
        <f>IFERROR(HLOOKUP($D70&amp;F$4,'BUG '!$D$23:$AY$38,$A70,FALSE),"")</f>
        <v>2</v>
      </c>
      <c r="G70" s="53">
        <f>IFERROR(HLOOKUP($D70&amp;G$4,'BUG '!$D$23:$AY$38,$A70,FALSE),"")</f>
        <v>0</v>
      </c>
      <c r="H70" s="53">
        <f>IFERROR(HLOOKUP($D70&amp;H$4,'BUG '!$D$23:$AY$38,$A70,FALSE),"")</f>
        <v>3</v>
      </c>
      <c r="I70" s="53">
        <f>IFERROR(HLOOKUP($D70,'BSX-II-LD-TS-CLS-AMBER'!$W$14:$AL$29,$A70,FALSE),"")</f>
        <v>104.22298089406016</v>
      </c>
      <c r="J70" s="53">
        <f>IFERROR(HLOOKUP($D70,'BSX-II-LD-TS-CLS-AMBER'!$D$32:$S$47,$A70,FALSE),"")</f>
        <v>13677.582263511913</v>
      </c>
      <c r="K70" s="53">
        <f>IFERROR(HLOOKUP($D70&amp;K$4,'BUG '!$D$41:$AY$56,$A70,FALSE),"")</f>
        <v>3</v>
      </c>
      <c r="L70" s="53">
        <f>IFERROR(HLOOKUP($D70&amp;L$4,'BUG '!$D$41:$AY$56,$A70,FALSE),"")</f>
        <v>0</v>
      </c>
      <c r="M70" s="53">
        <f>IFERROR(HLOOKUP($D70&amp;M$4,'BUG '!$D$41:$AY$56,$A70,FALSE),"")</f>
        <v>3</v>
      </c>
      <c r="N70" s="53">
        <f>IFERROR(HLOOKUP($D70,'BSX-II-LD-TS-CLS-AMBER'!$W$32:$AL$47,$A70,FALSE),"")</f>
        <v>113.28584879789148</v>
      </c>
      <c r="O70" s="53">
        <f>IFERROR(HLOOKUP($D70,'BSX-II-LD-TS-CLS-AMBER'!$D$50:$S$65,$A70,FALSE),"")</f>
        <v>13677.582263511913</v>
      </c>
      <c r="P70" s="53">
        <f>IFERROR(HLOOKUP($D70&amp;P$4,'BUG '!$D$59:$AY$74,$A70,FALSE),"")</f>
        <v>3</v>
      </c>
      <c r="Q70" s="53">
        <f>IFERROR(HLOOKUP($D70&amp;Q$4,'BUG '!$D$59:$AY$74,$A70,FALSE),"")</f>
        <v>0</v>
      </c>
      <c r="R70" s="53">
        <f>IFERROR(HLOOKUP($D70&amp;R$4,'BUG '!$D$59:$AY$74,$A70,FALSE),"")</f>
        <v>3</v>
      </c>
      <c r="S70" s="53">
        <f>IFERROR(HLOOKUP($D70,'BSX-II-LD-TS-CLS-AMBER'!$W$50:$AL$65,$A70,FALSE),"")</f>
        <v>113.28584879789148</v>
      </c>
      <c r="T70" s="53">
        <f>IFERROR(HLOOKUP($D70,'BSX-II-LD-TS-CLS-AMBER'!$D$68:$S$83,$A70,FALSE),"")</f>
        <v>13604.835985545615</v>
      </c>
      <c r="U70" s="53">
        <f>IFERROR(HLOOKUP($D70&amp;U$4,'BUG '!$D$77:$AY$92,$A70,FALSE),"")</f>
        <v>3</v>
      </c>
      <c r="V70" s="53">
        <f>IFERROR(HLOOKUP($D70&amp;V$4,'BUG '!$D$77:$AY$92,$A70,FALSE),"")</f>
        <v>0</v>
      </c>
      <c r="W70" s="53">
        <f>IFERROR(HLOOKUP($D70&amp;W$4,'BUG '!$D$77:$AY$92,$A70,FALSE),"")</f>
        <v>3</v>
      </c>
      <c r="X70" s="53">
        <f>IFERROR(HLOOKUP($D70,'BSX-II-LD-TS-CLS-AMBER'!$W$68:$AL$83,$A70,FALSE),"")</f>
        <v>112.68332097626875</v>
      </c>
      <c r="Y70" s="53">
        <f>IFERROR(HLOOKUP($D70,'BSX-II-LD-TS-CLS-AMBER'!$D$86:$S$101,$A70,FALSE),"")</f>
        <v>14273.645033276049</v>
      </c>
      <c r="Z70" s="53">
        <f>IFERROR(HLOOKUP($D70&amp;Z$4,'BUG '!$D$95:$AY$110,$A70,FALSE),"")</f>
        <v>3</v>
      </c>
      <c r="AA70" s="53">
        <f>IFERROR(HLOOKUP($D70&amp;AA$4,'BUG '!$D$95:$AY$110,$A70,FALSE),"")</f>
        <v>0</v>
      </c>
      <c r="AB70" s="53">
        <f>IFERROR(HLOOKUP($D70&amp;AB$4,'BUG '!$D$95:$AY$110,$A70,FALSE),"")</f>
        <v>3</v>
      </c>
      <c r="AC70" s="53">
        <f>IFERROR(HLOOKUP($D70,'BSX-II-LD-TS-CLS-AMBER'!$W$86:$AL$101,$A70,FALSE),"")</f>
        <v>118.2227941957409</v>
      </c>
    </row>
    <row r="71" spans="1:29" ht="15.75" thickBot="1" x14ac:dyDescent="0.3">
      <c r="A71" s="45">
        <v>6</v>
      </c>
      <c r="B71" s="86"/>
      <c r="C71" s="89"/>
      <c r="D71" s="54" t="s">
        <v>11</v>
      </c>
      <c r="E71" s="53">
        <f>IFERROR(HLOOKUP($D71,'BSX-II-LD-TS-CLS-AMBER'!$D$14:$S$29,$A71,FALSE),"")</f>
        <v>10651.23831161582</v>
      </c>
      <c r="F71" s="53">
        <f>IFERROR(HLOOKUP($D71&amp;F$4,'BUG '!$D$23:$AY$38,$A71,FALSE),"")</f>
        <v>2</v>
      </c>
      <c r="G71" s="53">
        <f>IFERROR(HLOOKUP($D71&amp;G$4,'BUG '!$D$23:$AY$38,$A71,FALSE),"")</f>
        <v>0</v>
      </c>
      <c r="H71" s="53">
        <f>IFERROR(HLOOKUP($D71&amp;H$4,'BUG '!$D$23:$AY$38,$A71,FALSE),"")</f>
        <v>2</v>
      </c>
      <c r="I71" s="53">
        <f>IFERROR(HLOOKUP($D71,'BSX-II-LD-TS-CLS-AMBER'!$W$14:$AL$29,$A71,FALSE),"")</f>
        <v>88.219873193451221</v>
      </c>
      <c r="J71" s="53">
        <f>IFERROR(HLOOKUP($D71,'BSX-II-LD-TS-CLS-AMBER'!$D$32:$S$47,$A71,FALSE),"")</f>
        <v>11577.432947408499</v>
      </c>
      <c r="K71" s="53">
        <f>IFERROR(HLOOKUP($D71&amp;K$4,'BUG '!$D$41:$AY$56,$A71,FALSE),"")</f>
        <v>2</v>
      </c>
      <c r="L71" s="53">
        <f>IFERROR(HLOOKUP($D71&amp;L$4,'BUG '!$D$41:$AY$56,$A71,FALSE),"")</f>
        <v>0</v>
      </c>
      <c r="M71" s="53">
        <f>IFERROR(HLOOKUP($D71&amp;M$4,'BUG '!$D$41:$AY$56,$A71,FALSE),"")</f>
        <v>2</v>
      </c>
      <c r="N71" s="53">
        <f>IFERROR(HLOOKUP($D71,'BSX-II-LD-TS-CLS-AMBER'!$W$32:$AL$47,$A71,FALSE),"")</f>
        <v>95.891166514620892</v>
      </c>
      <c r="O71" s="53">
        <f>IFERROR(HLOOKUP($D71,'BSX-II-LD-TS-CLS-AMBER'!$D$50:$S$65,$A71,FALSE),"")</f>
        <v>11577.432947408499</v>
      </c>
      <c r="P71" s="53">
        <f>IFERROR(HLOOKUP($D71&amp;P$4,'BUG '!$D$59:$AY$74,$A71,FALSE),"")</f>
        <v>2</v>
      </c>
      <c r="Q71" s="53">
        <f>IFERROR(HLOOKUP($D71&amp;Q$4,'BUG '!$D$59:$AY$74,$A71,FALSE),"")</f>
        <v>0</v>
      </c>
      <c r="R71" s="53">
        <f>IFERROR(HLOOKUP($D71&amp;R$4,'BUG '!$D$59:$AY$74,$A71,FALSE),"")</f>
        <v>2</v>
      </c>
      <c r="S71" s="53">
        <f>IFERROR(HLOOKUP($D71,'BSX-II-LD-TS-CLS-AMBER'!$W$50:$AL$65,$A71,FALSE),"")</f>
        <v>95.891166514620892</v>
      </c>
      <c r="T71" s="53">
        <f>IFERROR(HLOOKUP($D71,'BSX-II-LD-TS-CLS-AMBER'!$D$68:$S$83,$A71,FALSE),"")</f>
        <v>11515.856629379314</v>
      </c>
      <c r="U71" s="53">
        <f>IFERROR(HLOOKUP($D71&amp;U$4,'BUG '!$D$77:$AY$92,$A71,FALSE),"")</f>
        <v>2</v>
      </c>
      <c r="V71" s="53">
        <f>IFERROR(HLOOKUP($D71&amp;V$4,'BUG '!$D$77:$AY$92,$A71,FALSE),"")</f>
        <v>0</v>
      </c>
      <c r="W71" s="53">
        <f>IFERROR(HLOOKUP($D71&amp;W$4,'BUG '!$D$77:$AY$92,$A71,FALSE),"")</f>
        <v>2</v>
      </c>
      <c r="X71" s="53">
        <f>IFERROR(HLOOKUP($D71,'BSX-II-LD-TS-CLS-AMBER'!$W$68:$AL$83,$A71,FALSE),"")</f>
        <v>95.381154926359827</v>
      </c>
      <c r="Y71" s="53">
        <f>IFERROR(HLOOKUP($D71,'BSX-II-LD-TS-CLS-AMBER'!$D$86:$S$101,$A71,FALSE),"")</f>
        <v>12081.97217199065</v>
      </c>
      <c r="Z71" s="53">
        <f>IFERROR(HLOOKUP($D71&amp;Z$4,'BUG '!$D$95:$AY$110,$A71,FALSE),"")</f>
        <v>2</v>
      </c>
      <c r="AA71" s="53">
        <f>IFERROR(HLOOKUP($D71&amp;AA$4,'BUG '!$D$95:$AY$110,$A71,FALSE),"")</f>
        <v>0</v>
      </c>
      <c r="AB71" s="53">
        <f>IFERROR(HLOOKUP($D71&amp;AB$4,'BUG '!$D$95:$AY$110,$A71,FALSE),"")</f>
        <v>2</v>
      </c>
      <c r="AC71" s="53">
        <f>IFERROR(HLOOKUP($D71,'BSX-II-LD-TS-CLS-AMBER'!$W$86:$AL$101,$A71,FALSE),"")</f>
        <v>100.0700596265343</v>
      </c>
    </row>
    <row r="72" spans="1:29" ht="15.75" thickBot="1" x14ac:dyDescent="0.3">
      <c r="A72" s="45">
        <v>6</v>
      </c>
      <c r="B72" s="86"/>
      <c r="C72" s="89"/>
      <c r="D72" s="54" t="s">
        <v>59</v>
      </c>
      <c r="E72" s="53">
        <f>IFERROR(HLOOKUP($D72,'BSX-II-LD-TS-CLS-AMBER'!$D$14:$S$29,$A72,FALSE),"")</f>
        <v>10593.271438093472</v>
      </c>
      <c r="F72" s="53">
        <f>IFERROR(HLOOKUP($D72&amp;F$4,'BUG '!$D$23:$AY$38,$A72,FALSE),"")</f>
        <v>2</v>
      </c>
      <c r="G72" s="53">
        <f>IFERROR(HLOOKUP($D72&amp;G$4,'BUG '!$D$23:$AY$38,$A72,FALSE),"")</f>
        <v>0</v>
      </c>
      <c r="H72" s="53">
        <f>IFERROR(HLOOKUP($D72&amp;H$4,'BUG '!$D$23:$AY$38,$A72,FALSE),"")</f>
        <v>2</v>
      </c>
      <c r="I72" s="53">
        <f>IFERROR(HLOOKUP($D72,'BSX-II-LD-TS-CLS-AMBER'!$W$14:$AL$29,$A72,FALSE),"")</f>
        <v>87.739757165441091</v>
      </c>
      <c r="J72" s="53">
        <f>IFERROR(HLOOKUP($D72,'BSX-II-LD-TS-CLS-AMBER'!$D$32:$S$47,$A72,FALSE),"")</f>
        <v>11514.425476188557</v>
      </c>
      <c r="K72" s="53">
        <f>IFERROR(HLOOKUP($D72&amp;K$4,'BUG '!$D$41:$AY$56,$A72,FALSE),"")</f>
        <v>2</v>
      </c>
      <c r="L72" s="53">
        <f>IFERROR(HLOOKUP($D72&amp;L$4,'BUG '!$D$41:$AY$56,$A72,FALSE),"")</f>
        <v>0</v>
      </c>
      <c r="M72" s="53">
        <f>IFERROR(HLOOKUP($D72&amp;M$4,'BUG '!$D$41:$AY$56,$A72,FALSE),"")</f>
        <v>2</v>
      </c>
      <c r="N72" s="53">
        <f>IFERROR(HLOOKUP($D72,'BSX-II-LD-TS-CLS-AMBER'!$W$32:$AL$47,$A72,FALSE),"")</f>
        <v>95.369301266783793</v>
      </c>
      <c r="O72" s="53">
        <f>IFERROR(HLOOKUP($D72,'BSX-II-LD-TS-CLS-AMBER'!$D$50:$S$65,$A72,FALSE),"")</f>
        <v>11514.425476188557</v>
      </c>
      <c r="P72" s="53">
        <f>IFERROR(HLOOKUP($D72&amp;P$4,'BUG '!$D$59:$AY$74,$A72,FALSE),"")</f>
        <v>2</v>
      </c>
      <c r="Q72" s="53">
        <f>IFERROR(HLOOKUP($D72&amp;Q$4,'BUG '!$D$59:$AY$74,$A72,FALSE),"")</f>
        <v>0</v>
      </c>
      <c r="R72" s="53">
        <f>IFERROR(HLOOKUP($D72&amp;R$4,'BUG '!$D$59:$AY$74,$A72,FALSE),"")</f>
        <v>2</v>
      </c>
      <c r="S72" s="53">
        <f>IFERROR(HLOOKUP($D72,'BSX-II-LD-TS-CLS-AMBER'!$W$50:$AL$65,$A72,FALSE),"")</f>
        <v>95.369301266783793</v>
      </c>
      <c r="T72" s="53">
        <f>IFERROR(HLOOKUP($D72,'BSX-II-LD-TS-CLS-AMBER'!$D$68:$S$83,$A72,FALSE),"")</f>
        <v>11453.184272869488</v>
      </c>
      <c r="U72" s="53">
        <f>IFERROR(HLOOKUP($D72&amp;U$4,'BUG '!$D$77:$AY$92,$A72,FALSE),"")</f>
        <v>2</v>
      </c>
      <c r="V72" s="53">
        <f>IFERROR(HLOOKUP($D72&amp;V$4,'BUG '!$D$77:$AY$92,$A72,FALSE),"")</f>
        <v>0</v>
      </c>
      <c r="W72" s="53">
        <f>IFERROR(HLOOKUP($D72&amp;W$4,'BUG '!$D$77:$AY$92,$A72,FALSE),"")</f>
        <v>2</v>
      </c>
      <c r="X72" s="53">
        <f>IFERROR(HLOOKUP($D72,'BSX-II-LD-TS-CLS-AMBER'!$W$68:$AL$83,$A72,FALSE),"")</f>
        <v>94.862065297316235</v>
      </c>
      <c r="Y72" s="53">
        <f>IFERROR(HLOOKUP($D72,'BSX-II-LD-TS-CLS-AMBER'!$D$86:$S$101,$A72,FALSE),"")</f>
        <v>12016.218864036728</v>
      </c>
      <c r="Z72" s="53">
        <f>IFERROR(HLOOKUP($D72&amp;Z$4,'BUG '!$D$95:$AY$110,$A72,FALSE),"")</f>
        <v>2</v>
      </c>
      <c r="AA72" s="53">
        <f>IFERROR(HLOOKUP($D72&amp;AA$4,'BUG '!$D$95:$AY$110,$A72,FALSE),"")</f>
        <v>0</v>
      </c>
      <c r="AB72" s="53">
        <f>IFERROR(HLOOKUP($D72&amp;AB$4,'BUG '!$D$95:$AY$110,$A72,FALSE),"")</f>
        <v>2</v>
      </c>
      <c r="AC72" s="53">
        <f>IFERROR(HLOOKUP($D72,'BSX-II-LD-TS-CLS-AMBER'!$W$86:$AL$101,$A72,FALSE),"")</f>
        <v>99.525451730246886</v>
      </c>
    </row>
    <row r="73" spans="1:29" ht="15.75" thickBot="1" x14ac:dyDescent="0.3">
      <c r="A73" s="45">
        <v>6</v>
      </c>
      <c r="B73" s="86"/>
      <c r="C73" s="89"/>
      <c r="D73" s="54" t="s">
        <v>60</v>
      </c>
      <c r="E73" s="53">
        <f>IFERROR(HLOOKUP($D73,'BSX-II-LD-TS-CLS-AMBER'!$D$14:$S$29,$A73,FALSE),"")</f>
        <v>10384.180373166197</v>
      </c>
      <c r="F73" s="53">
        <f>IFERROR(HLOOKUP($D73&amp;F$4,'BUG '!$D$23:$AY$38,$A73,FALSE),"")</f>
        <v>2</v>
      </c>
      <c r="G73" s="53">
        <f>IFERROR(HLOOKUP($D73&amp;G$4,'BUG '!$D$23:$AY$38,$A73,FALSE),"")</f>
        <v>0</v>
      </c>
      <c r="H73" s="53">
        <f>IFERROR(HLOOKUP($D73&amp;H$4,'BUG '!$D$23:$AY$38,$A73,FALSE),"")</f>
        <v>2</v>
      </c>
      <c r="I73" s="53">
        <f>IFERROR(HLOOKUP($D73,'BSX-II-LD-TS-CLS-AMBER'!$W$14:$AL$29,$A73,FALSE),"")</f>
        <v>86.007940948949965</v>
      </c>
      <c r="J73" s="53">
        <f>IFERROR(HLOOKUP($D73,'BSX-II-LD-TS-CLS-AMBER'!$D$32:$S$47,$A73,FALSE),"")</f>
        <v>11287.152579528474</v>
      </c>
      <c r="K73" s="53">
        <f>IFERROR(HLOOKUP($D73&amp;K$4,'BUG '!$D$41:$AY$56,$A73,FALSE),"")</f>
        <v>2</v>
      </c>
      <c r="L73" s="53">
        <f>IFERROR(HLOOKUP($D73&amp;L$4,'BUG '!$D$41:$AY$56,$A73,FALSE),"")</f>
        <v>0</v>
      </c>
      <c r="M73" s="53">
        <f>IFERROR(HLOOKUP($D73&amp;M$4,'BUG '!$D$41:$AY$56,$A73,FALSE),"")</f>
        <v>2</v>
      </c>
      <c r="N73" s="53">
        <f>IFERROR(HLOOKUP($D73,'BSX-II-LD-TS-CLS-AMBER'!$W$32:$AL$47,$A73,FALSE),"")</f>
        <v>93.48689233581517</v>
      </c>
      <c r="O73" s="53">
        <f>IFERROR(HLOOKUP($D73,'BSX-II-LD-TS-CLS-AMBER'!$D$50:$S$65,$A73,FALSE),"")</f>
        <v>11287.152579528474</v>
      </c>
      <c r="P73" s="53">
        <f>IFERROR(HLOOKUP($D73&amp;P$4,'BUG '!$D$59:$AY$74,$A73,FALSE),"")</f>
        <v>2</v>
      </c>
      <c r="Q73" s="53">
        <f>IFERROR(HLOOKUP($D73&amp;Q$4,'BUG '!$D$59:$AY$74,$A73,FALSE),"")</f>
        <v>0</v>
      </c>
      <c r="R73" s="53">
        <f>IFERROR(HLOOKUP($D73&amp;R$4,'BUG '!$D$59:$AY$74,$A73,FALSE),"")</f>
        <v>2</v>
      </c>
      <c r="S73" s="53">
        <f>IFERROR(HLOOKUP($D73,'BSX-II-LD-TS-CLS-AMBER'!$W$50:$AL$65,$A73,FALSE),"")</f>
        <v>93.48689233581517</v>
      </c>
      <c r="T73" s="53">
        <f>IFERROR(HLOOKUP($D73,'BSX-II-LD-TS-CLS-AMBER'!$D$68:$S$83,$A73,FALSE),"")</f>
        <v>11227.120161285313</v>
      </c>
      <c r="U73" s="53">
        <f>IFERROR(HLOOKUP($D73&amp;U$4,'BUG '!$D$77:$AY$92,$A73,FALSE),"")</f>
        <v>2</v>
      </c>
      <c r="V73" s="53">
        <f>IFERROR(HLOOKUP($D73&amp;V$4,'BUG '!$D$77:$AY$92,$A73,FALSE),"")</f>
        <v>0</v>
      </c>
      <c r="W73" s="53">
        <f>IFERROR(HLOOKUP($D73&amp;W$4,'BUG '!$D$77:$AY$92,$A73,FALSE),"")</f>
        <v>2</v>
      </c>
      <c r="X73" s="53">
        <f>IFERROR(HLOOKUP($D73,'BSX-II-LD-TS-CLS-AMBER'!$W$68:$AL$83,$A73,FALSE),"")</f>
        <v>92.989668241304742</v>
      </c>
      <c r="Y73" s="53">
        <f>IFERROR(HLOOKUP($D73,'BSX-II-LD-TS-CLS-AMBER'!$D$86:$S$101,$A73,FALSE),"")</f>
        <v>11779.041518646922</v>
      </c>
      <c r="Z73" s="53">
        <f>IFERROR(HLOOKUP($D73&amp;Z$4,'BUG '!$D$95:$AY$110,$A73,FALSE),"")</f>
        <v>2</v>
      </c>
      <c r="AA73" s="53">
        <f>IFERROR(HLOOKUP($D73&amp;AA$4,'BUG '!$D$95:$AY$110,$A73,FALSE),"")</f>
        <v>0</v>
      </c>
      <c r="AB73" s="53">
        <f>IFERROR(HLOOKUP($D73&amp;AB$4,'BUG '!$D$95:$AY$110,$A73,FALSE),"")</f>
        <v>2</v>
      </c>
      <c r="AC73" s="53">
        <f>IFERROR(HLOOKUP($D73,'BSX-II-LD-TS-CLS-AMBER'!$W$86:$AL$101,$A73,FALSE),"")</f>
        <v>97.561008280340275</v>
      </c>
    </row>
    <row r="74" spans="1:29" ht="15.75" thickBot="1" x14ac:dyDescent="0.3">
      <c r="A74" s="45">
        <v>6</v>
      </c>
      <c r="B74" s="86"/>
      <c r="C74" s="89"/>
      <c r="D74" s="54" t="s">
        <v>143</v>
      </c>
      <c r="E74" s="53">
        <f>IFERROR(HLOOKUP($D74,'BSX-II-LD-TS-CLS-AMBER'!$D$14:$S$29,$A74,FALSE),"")</f>
        <v>12080.034108293681</v>
      </c>
      <c r="F74" s="53">
        <f>IFERROR(HLOOKUP($D74&amp;F$4,'BUG '!$D$23:$AY$38,$A74,FALSE),"")</f>
        <v>2</v>
      </c>
      <c r="G74" s="53">
        <f>IFERROR(HLOOKUP($D74&amp;G$4,'BUG '!$D$23:$AY$38,$A74,FALSE),"")</f>
        <v>0</v>
      </c>
      <c r="H74" s="53">
        <f>IFERROR(HLOOKUP($D74&amp;H$4,'BUG '!$D$23:$AY$38,$A74,FALSE),"")</f>
        <v>3</v>
      </c>
      <c r="I74" s="53">
        <f>IFERROR(HLOOKUP($D74,'BSX-II-LD-TS-CLS-AMBER'!$W$14:$AL$29,$A74,FALSE),"")</f>
        <v>100.05400743348545</v>
      </c>
      <c r="J74" s="53">
        <f>IFERROR(HLOOKUP($D74,'BSX-II-LD-TS-CLS-AMBER'!$D$32:$S$47,$A74,FALSE),"")</f>
        <v>13130.471856840957</v>
      </c>
      <c r="K74" s="53">
        <f>IFERROR(HLOOKUP($D74&amp;K$4,'BUG '!$D$41:$AY$56,$A74,FALSE),"")</f>
        <v>2</v>
      </c>
      <c r="L74" s="53">
        <f>IFERROR(HLOOKUP($D74&amp;L$4,'BUG '!$D$41:$AY$56,$A74,FALSE),"")</f>
        <v>0</v>
      </c>
      <c r="M74" s="53">
        <f>IFERROR(HLOOKUP($D74&amp;M$4,'BUG '!$D$41:$AY$56,$A74,FALSE),"")</f>
        <v>3</v>
      </c>
      <c r="N74" s="53">
        <f>IFERROR(HLOOKUP($D74,'BSX-II-LD-TS-CLS-AMBER'!$W$32:$AL$47,$A74,FALSE),"")</f>
        <v>108.75435590596244</v>
      </c>
      <c r="O74" s="53">
        <f>IFERROR(HLOOKUP($D74,'BSX-II-LD-TS-CLS-AMBER'!$D$50:$S$65,$A74,FALSE),"")</f>
        <v>13130.471856840955</v>
      </c>
      <c r="P74" s="53">
        <f>IFERROR(HLOOKUP($D74&amp;P$4,'BUG '!$D$59:$AY$74,$A74,FALSE),"")</f>
        <v>2</v>
      </c>
      <c r="Q74" s="53">
        <f>IFERROR(HLOOKUP($D74&amp;Q$4,'BUG '!$D$59:$AY$74,$A74,FALSE),"")</f>
        <v>0</v>
      </c>
      <c r="R74" s="53">
        <f>IFERROR(HLOOKUP($D74&amp;R$4,'BUG '!$D$59:$AY$74,$A74,FALSE),"")</f>
        <v>3</v>
      </c>
      <c r="S74" s="53">
        <f>IFERROR(HLOOKUP($D74,'BSX-II-LD-TS-CLS-AMBER'!$W$50:$AL$65,$A74,FALSE),"")</f>
        <v>108.75435590596243</v>
      </c>
      <c r="T74" s="53">
        <f>IFERROR(HLOOKUP($D74,'BSX-II-LD-TS-CLS-AMBER'!$D$68:$S$83,$A74,FALSE),"")</f>
        <v>13017.557214761102</v>
      </c>
      <c r="U74" s="53">
        <f>IFERROR(HLOOKUP($D74&amp;U$4,'BUG '!$D$77:$AY$92,$A74,FALSE),"")</f>
        <v>2</v>
      </c>
      <c r="V74" s="53">
        <f>IFERROR(HLOOKUP($D74&amp;V$4,'BUG '!$D$77:$AY$92,$A74,FALSE),"")</f>
        <v>0</v>
      </c>
      <c r="W74" s="53">
        <f>IFERROR(HLOOKUP($D74&amp;W$4,'BUG '!$D$77:$AY$92,$A74,FALSE),"")</f>
        <v>3</v>
      </c>
      <c r="X74" s="53">
        <f>IFERROR(HLOOKUP($D74,'BSX-II-LD-TS-CLS-AMBER'!$W$68:$AL$83,$A74,FALSE),"")</f>
        <v>107.8191298679622</v>
      </c>
      <c r="Y74" s="53">
        <f>IFERROR(HLOOKUP($D74,'BSX-II-LD-TS-CLS-AMBER'!$D$86:$S$101,$A74,FALSE),"")</f>
        <v>13702.691805696819</v>
      </c>
      <c r="Z74" s="53">
        <f>IFERROR(HLOOKUP($D74&amp;Z$4,'BUG '!$D$95:$AY$110,$A74,FALSE),"")</f>
        <v>2</v>
      </c>
      <c r="AA74" s="53">
        <f>IFERROR(HLOOKUP($D74&amp;AA$4,'BUG '!$D$95:$AY$110,$A74,FALSE),"")</f>
        <v>0</v>
      </c>
      <c r="AB74" s="53">
        <f>IFERROR(HLOOKUP($D74&amp;AB$4,'BUG '!$D$95:$AY$110,$A74,FALSE),"")</f>
        <v>3</v>
      </c>
      <c r="AC74" s="53">
        <f>IFERROR(HLOOKUP($D74,'BSX-II-LD-TS-CLS-AMBER'!$W$86:$AL$101,$A74,FALSE),"")</f>
        <v>113.49382091931911</v>
      </c>
    </row>
    <row r="75" spans="1:29" ht="15.75" thickBot="1" x14ac:dyDescent="0.3">
      <c r="A75" s="45">
        <v>6</v>
      </c>
      <c r="B75" s="86"/>
      <c r="C75" s="89"/>
      <c r="D75" s="54" t="s">
        <v>62</v>
      </c>
      <c r="E75" s="53">
        <f>IFERROR(HLOOKUP($D75,'BSX-II-LD-TS-CLS-AMBER'!$D$14:$S$29,$A75,FALSE),"")</f>
        <v>10244.666860507197</v>
      </c>
      <c r="F75" s="53">
        <f>IFERROR(HLOOKUP($D75&amp;F$4,'BUG '!$D$23:$AY$38,$A75,FALSE),"")</f>
        <v>2</v>
      </c>
      <c r="G75" s="53">
        <f>IFERROR(HLOOKUP($D75&amp;G$4,'BUG '!$D$23:$AY$38,$A75,FALSE),"")</f>
        <v>0</v>
      </c>
      <c r="H75" s="53">
        <f>IFERROR(HLOOKUP($D75&amp;H$4,'BUG '!$D$23:$AY$38,$A75,FALSE),"")</f>
        <v>2</v>
      </c>
      <c r="I75" s="53">
        <f>IFERROR(HLOOKUP($D75,'BSX-II-LD-TS-CLS-AMBER'!$W$14:$AL$29,$A75,FALSE),"")</f>
        <v>84.852407288405772</v>
      </c>
      <c r="J75" s="53">
        <f>IFERROR(HLOOKUP($D75,'BSX-II-LD-TS-CLS-AMBER'!$D$32:$S$47,$A75,FALSE),"")</f>
        <v>11135.507457073038</v>
      </c>
      <c r="K75" s="53">
        <f>IFERROR(HLOOKUP($D75&amp;K$4,'BUG '!$D$41:$AY$56,$A75,FALSE),"")</f>
        <v>2</v>
      </c>
      <c r="L75" s="53">
        <f>IFERROR(HLOOKUP($D75&amp;L$4,'BUG '!$D$41:$AY$56,$A75,FALSE),"")</f>
        <v>0</v>
      </c>
      <c r="M75" s="53">
        <f>IFERROR(HLOOKUP($D75&amp;M$4,'BUG '!$D$41:$AY$56,$A75,FALSE),"")</f>
        <v>2</v>
      </c>
      <c r="N75" s="53">
        <f>IFERROR(HLOOKUP($D75,'BSX-II-LD-TS-CLS-AMBER'!$W$32:$AL$47,$A75,FALSE),"")</f>
        <v>92.230877487397564</v>
      </c>
      <c r="O75" s="53">
        <f>IFERROR(HLOOKUP($D75,'BSX-II-LD-TS-CLS-AMBER'!$D$50:$S$65,$A75,FALSE),"")</f>
        <v>11135.507457073038</v>
      </c>
      <c r="P75" s="53">
        <f>IFERROR(HLOOKUP($D75&amp;P$4,'BUG '!$D$59:$AY$74,$A75,FALSE),"")</f>
        <v>2</v>
      </c>
      <c r="Q75" s="53">
        <f>IFERROR(HLOOKUP($D75&amp;Q$4,'BUG '!$D$59:$AY$74,$A75,FALSE),"")</f>
        <v>0</v>
      </c>
      <c r="R75" s="53">
        <f>IFERROR(HLOOKUP($D75&amp;R$4,'BUG '!$D$59:$AY$74,$A75,FALSE),"")</f>
        <v>2</v>
      </c>
      <c r="S75" s="53">
        <f>IFERROR(HLOOKUP($D75,'BSX-II-LD-TS-CLS-AMBER'!$W$50:$AL$65,$A75,FALSE),"")</f>
        <v>92.230877487397564</v>
      </c>
      <c r="T75" s="53">
        <f>IFERROR(HLOOKUP($D75,'BSX-II-LD-TS-CLS-AMBER'!$D$68:$S$83,$A75,FALSE),"")</f>
        <v>11076.281586216532</v>
      </c>
      <c r="U75" s="53">
        <f>IFERROR(HLOOKUP($D75&amp;U$4,'BUG '!$D$77:$AY$92,$A75,FALSE),"")</f>
        <v>2</v>
      </c>
      <c r="V75" s="53">
        <f>IFERROR(HLOOKUP($D75&amp;V$4,'BUG '!$D$77:$AY$92,$A75,FALSE),"")</f>
        <v>0</v>
      </c>
      <c r="W75" s="53">
        <f>IFERROR(HLOOKUP($D75&amp;W$4,'BUG '!$D$77:$AY$92,$A75,FALSE),"")</f>
        <v>2</v>
      </c>
      <c r="X75" s="53">
        <f>IFERROR(HLOOKUP($D75,'BSX-II-LD-TS-CLS-AMBER'!$W$68:$AL$83,$A75,FALSE),"")</f>
        <v>91.740333696725386</v>
      </c>
      <c r="Y75" s="53">
        <f>IFERROR(HLOOKUP($D75,'BSX-II-LD-TS-CLS-AMBER'!$D$86:$S$101,$A75,FALSE),"")</f>
        <v>11620.787771218844</v>
      </c>
      <c r="Z75" s="53">
        <f>IFERROR(HLOOKUP($D75&amp;Z$4,'BUG '!$D$95:$AY$110,$A75,FALSE),"")</f>
        <v>2</v>
      </c>
      <c r="AA75" s="53">
        <f>IFERROR(HLOOKUP($D75&amp;AA$4,'BUG '!$D$95:$AY$110,$A75,FALSE),"")</f>
        <v>0</v>
      </c>
      <c r="AB75" s="53">
        <f>IFERROR(HLOOKUP($D75&amp;AB$4,'BUG '!$D$95:$AY$110,$A75,FALSE),"")</f>
        <v>2</v>
      </c>
      <c r="AC75" s="53">
        <f>IFERROR(HLOOKUP($D75,'BSX-II-LD-TS-CLS-AMBER'!$W$86:$AL$101,$A75,FALSE),"")</f>
        <v>96.250256880170397</v>
      </c>
    </row>
    <row r="76" spans="1:29" ht="15.75" thickBot="1" x14ac:dyDescent="0.3">
      <c r="A76" s="45">
        <v>6</v>
      </c>
      <c r="B76" s="86"/>
      <c r="C76" s="89"/>
      <c r="D76" s="54" t="s">
        <v>12</v>
      </c>
      <c r="E76" s="53">
        <f>IFERROR(HLOOKUP($D76,'BSX-II-LD-TS-CLS-AMBER'!$D$14:$S$29,$A76,FALSE),"")</f>
        <v>12616.08373406325</v>
      </c>
      <c r="F76" s="53">
        <f>IFERROR(HLOOKUP($D76&amp;F$4,'BUG '!$D$23:$AY$38,$A76,FALSE),"")</f>
        <v>2</v>
      </c>
      <c r="G76" s="53">
        <f>IFERROR(HLOOKUP($D76&amp;G$4,'BUG '!$D$23:$AY$38,$A76,FALSE),"")</f>
        <v>0</v>
      </c>
      <c r="H76" s="53">
        <f>IFERROR(HLOOKUP($D76&amp;H$4,'BUG '!$D$23:$AY$38,$A76,FALSE),"")</f>
        <v>2</v>
      </c>
      <c r="I76" s="53">
        <f>IFERROR(HLOOKUP($D76,'BSX-II-LD-TS-CLS-AMBER'!$W$14:$AL$29,$A76,FALSE),"")</f>
        <v>104.49388837758332</v>
      </c>
      <c r="J76" s="53">
        <f>IFERROR(HLOOKUP($D76,'BSX-II-LD-TS-CLS-AMBER'!$D$32:$S$47,$A76,FALSE),"")</f>
        <v>13713.13449354701</v>
      </c>
      <c r="K76" s="53">
        <f>IFERROR(HLOOKUP($D76&amp;K$4,'BUG '!$D$41:$AY$56,$A76,FALSE),"")</f>
        <v>2</v>
      </c>
      <c r="L76" s="53">
        <f>IFERROR(HLOOKUP($D76&amp;L$4,'BUG '!$D$41:$AY$56,$A76,FALSE),"")</f>
        <v>0</v>
      </c>
      <c r="M76" s="53">
        <f>IFERROR(HLOOKUP($D76&amp;M$4,'BUG '!$D$41:$AY$56,$A76,FALSE),"")</f>
        <v>3</v>
      </c>
      <c r="N76" s="53">
        <f>IFERROR(HLOOKUP($D76,'BSX-II-LD-TS-CLS-AMBER'!$W$32:$AL$47,$A76,FALSE),"")</f>
        <v>113.58031345389492</v>
      </c>
      <c r="O76" s="53">
        <f>IFERROR(HLOOKUP($D76,'BSX-II-LD-TS-CLS-AMBER'!$D$50:$S$65,$A76,FALSE),"")</f>
        <v>13713.13449354701</v>
      </c>
      <c r="P76" s="53">
        <f>IFERROR(HLOOKUP($D76&amp;P$4,'BUG '!$D$59:$AY$74,$A76,FALSE),"")</f>
        <v>2</v>
      </c>
      <c r="Q76" s="53">
        <f>IFERROR(HLOOKUP($D76&amp;Q$4,'BUG '!$D$59:$AY$74,$A76,FALSE),"")</f>
        <v>0</v>
      </c>
      <c r="R76" s="53">
        <f>IFERROR(HLOOKUP($D76&amp;R$4,'BUG '!$D$59:$AY$74,$A76,FALSE),"")</f>
        <v>3</v>
      </c>
      <c r="S76" s="53">
        <f>IFERROR(HLOOKUP($D76,'BSX-II-LD-TS-CLS-AMBER'!$W$50:$AL$65,$A76,FALSE),"")</f>
        <v>113.58031345389492</v>
      </c>
      <c r="T76" s="53">
        <f>IFERROR(HLOOKUP($D76,'BSX-II-LD-TS-CLS-AMBER'!$D$68:$S$83,$A76,FALSE),"")</f>
        <v>13640.199125699281</v>
      </c>
      <c r="U76" s="53">
        <f>IFERROR(HLOOKUP($D76&amp;U$4,'BUG '!$D$77:$AY$92,$A76,FALSE),"")</f>
        <v>2</v>
      </c>
      <c r="V76" s="53">
        <f>IFERROR(HLOOKUP($D76&amp;V$4,'BUG '!$D$77:$AY$92,$A76,FALSE),"")</f>
        <v>0</v>
      </c>
      <c r="W76" s="53">
        <f>IFERROR(HLOOKUP($D76&amp;W$4,'BUG '!$D$77:$AY$92,$A76,FALSE),"")</f>
        <v>3</v>
      </c>
      <c r="X76" s="53">
        <f>IFERROR(HLOOKUP($D76,'BSX-II-LD-TS-CLS-AMBER'!$W$68:$AL$83,$A76,FALSE),"")</f>
        <v>112.97621947772058</v>
      </c>
      <c r="Y76" s="53">
        <f>IFERROR(HLOOKUP($D76,'BSX-II-LD-TS-CLS-AMBER'!$D$86:$S$101,$A76,FALSE),"")</f>
        <v>14310.746613210691</v>
      </c>
      <c r="Z76" s="53">
        <f>IFERROR(HLOOKUP($D76&amp;Z$4,'BUG '!$D$95:$AY$110,$A76,FALSE),"")</f>
        <v>2</v>
      </c>
      <c r="AA76" s="53">
        <f>IFERROR(HLOOKUP($D76&amp;AA$4,'BUG '!$D$95:$AY$110,$A76,FALSE),"")</f>
        <v>0</v>
      </c>
      <c r="AB76" s="53">
        <f>IFERROR(HLOOKUP($D76&amp;AB$4,'BUG '!$D$95:$AY$110,$A76,FALSE),"")</f>
        <v>3</v>
      </c>
      <c r="AC76" s="53">
        <f>IFERROR(HLOOKUP($D76,'BSX-II-LD-TS-CLS-AMBER'!$W$86:$AL$101,$A76,FALSE),"")</f>
        <v>118.53009148656777</v>
      </c>
    </row>
    <row r="77" spans="1:29" ht="15.75" thickBot="1" x14ac:dyDescent="0.3">
      <c r="A77" s="45">
        <v>6</v>
      </c>
      <c r="B77" s="86"/>
      <c r="C77" s="89"/>
      <c r="D77" s="54" t="s">
        <v>144</v>
      </c>
      <c r="E77" s="53">
        <f>IFERROR(HLOOKUP($D77,'BSX-II-LD-TS-CLS-AMBER'!$D$14:$S$29,$A77,FALSE),"")</f>
        <v>12289.144510318751</v>
      </c>
      <c r="F77" s="53">
        <f>IFERROR(HLOOKUP($D77&amp;F$4,'BUG '!$D$23:$AY$38,$A77,FALSE),"")</f>
        <v>2</v>
      </c>
      <c r="G77" s="53">
        <f>IFERROR(HLOOKUP($D77&amp;G$4,'BUG '!$D$23:$AY$38,$A77,FALSE),"")</f>
        <v>0</v>
      </c>
      <c r="H77" s="53">
        <f>IFERROR(HLOOKUP($D77&amp;H$4,'BUG '!$D$23:$AY$38,$A77,FALSE),"")</f>
        <v>3</v>
      </c>
      <c r="I77" s="53">
        <f>IFERROR(HLOOKUP($D77,'BSX-II-LD-TS-CLS-AMBER'!$W$14:$AL$29,$A77,FALSE),"")</f>
        <v>101.7859838112898</v>
      </c>
      <c r="J77" s="53">
        <f>IFERROR(HLOOKUP($D77,'BSX-II-LD-TS-CLS-AMBER'!$D$32:$S$47,$A77,FALSE),"")</f>
        <v>13357.765772085599</v>
      </c>
      <c r="K77" s="53">
        <f>IFERROR(HLOOKUP($D77&amp;K$4,'BUG '!$D$41:$AY$56,$A77,FALSE),"")</f>
        <v>2</v>
      </c>
      <c r="L77" s="53">
        <f>IFERROR(HLOOKUP($D77&amp;L$4,'BUG '!$D$41:$AY$56,$A77,FALSE),"")</f>
        <v>0</v>
      </c>
      <c r="M77" s="53">
        <f>IFERROR(HLOOKUP($D77&amp;M$4,'BUG '!$D$41:$AY$56,$A77,FALSE),"")</f>
        <v>3</v>
      </c>
      <c r="N77" s="53">
        <f>IFERROR(HLOOKUP($D77,'BSX-II-LD-TS-CLS-AMBER'!$W$32:$AL$47,$A77,FALSE),"")</f>
        <v>110.63693892531499</v>
      </c>
      <c r="O77" s="53">
        <f>IFERROR(HLOOKUP($D77,'BSX-II-LD-TS-CLS-AMBER'!$D$50:$S$65,$A77,FALSE),"")</f>
        <v>13357.765772085599</v>
      </c>
      <c r="P77" s="53">
        <f>IFERROR(HLOOKUP($D77&amp;P$4,'BUG '!$D$59:$AY$74,$A77,FALSE),"")</f>
        <v>2</v>
      </c>
      <c r="Q77" s="53">
        <f>IFERROR(HLOOKUP($D77&amp;Q$4,'BUG '!$D$59:$AY$74,$A77,FALSE),"")</f>
        <v>0</v>
      </c>
      <c r="R77" s="53">
        <f>IFERROR(HLOOKUP($D77&amp;R$4,'BUG '!$D$59:$AY$74,$A77,FALSE),"")</f>
        <v>3</v>
      </c>
      <c r="S77" s="53">
        <f>IFERROR(HLOOKUP($D77,'BSX-II-LD-TS-CLS-AMBER'!$W$50:$AL$65,$A77,FALSE),"")</f>
        <v>110.63693892531499</v>
      </c>
      <c r="T77" s="53">
        <f>IFERROR(HLOOKUP($D77,'BSX-II-LD-TS-CLS-AMBER'!$D$68:$S$83,$A77,FALSE),"")</f>
        <v>13242.896530706752</v>
      </c>
      <c r="U77" s="53">
        <f>IFERROR(HLOOKUP($D77&amp;U$4,'BUG '!$D$77:$AY$92,$A77,FALSE),"")</f>
        <v>2</v>
      </c>
      <c r="V77" s="53">
        <f>IFERROR(HLOOKUP($D77&amp;V$4,'BUG '!$D$77:$AY$92,$A77,FALSE),"")</f>
        <v>0</v>
      </c>
      <c r="W77" s="53">
        <f>IFERROR(HLOOKUP($D77&amp;W$4,'BUG '!$D$77:$AY$92,$A77,FALSE),"")</f>
        <v>3</v>
      </c>
      <c r="X77" s="53">
        <f>IFERROR(HLOOKUP($D77,'BSX-II-LD-TS-CLS-AMBER'!$W$68:$AL$83,$A77,FALSE),"")</f>
        <v>109.68552373660231</v>
      </c>
      <c r="Y77" s="53">
        <f>IFERROR(HLOOKUP($D77,'BSX-II-LD-TS-CLS-AMBER'!$D$86:$S$101,$A77,FALSE),"")</f>
        <v>13939.891085651472</v>
      </c>
      <c r="Z77" s="53">
        <f>IFERROR(HLOOKUP($D77&amp;Z$4,'BUG '!$D$95:$AY$110,$A77,FALSE),"")</f>
        <v>2</v>
      </c>
      <c r="AA77" s="53">
        <f>IFERROR(HLOOKUP($D77&amp;AA$4,'BUG '!$D$95:$AY$110,$A77,FALSE),"")</f>
        <v>0</v>
      </c>
      <c r="AB77" s="53">
        <f>IFERROR(HLOOKUP($D77&amp;AB$4,'BUG '!$D$95:$AY$110,$A77,FALSE),"")</f>
        <v>3</v>
      </c>
      <c r="AC77" s="53">
        <f>IFERROR(HLOOKUP($D77,'BSX-II-LD-TS-CLS-AMBER'!$W$86:$AL$101,$A77,FALSE),"")</f>
        <v>115.45844604430168</v>
      </c>
    </row>
    <row r="78" spans="1:29" ht="15.75" thickBot="1" x14ac:dyDescent="0.3">
      <c r="A78" s="45">
        <v>6</v>
      </c>
      <c r="B78" s="86"/>
      <c r="C78" s="89"/>
      <c r="D78" s="54" t="s">
        <v>13</v>
      </c>
      <c r="E78" s="53">
        <f>IFERROR(HLOOKUP($D78,'BSX-II-LD-TS-CLS-AMBER'!$D$14:$S$29,$A78,FALSE),"")</f>
        <v>12138.64849880566</v>
      </c>
      <c r="F78" s="53">
        <f>IFERROR(HLOOKUP($D78&amp;F$4,'BUG '!$D$23:$AY$38,$A78,FALSE),"")</f>
        <v>3</v>
      </c>
      <c r="G78" s="53">
        <f>IFERROR(HLOOKUP($D78&amp;G$4,'BUG '!$D$23:$AY$38,$A78,FALSE),"")</f>
        <v>0</v>
      </c>
      <c r="H78" s="53">
        <f>IFERROR(HLOOKUP($D78&amp;H$4,'BUG '!$D$23:$AY$38,$A78,FALSE),"")</f>
        <v>3</v>
      </c>
      <c r="I78" s="53">
        <f>IFERROR(HLOOKUP($D78,'BSX-II-LD-TS-CLS-AMBER'!$W$14:$AL$29,$A78,FALSE),"")</f>
        <v>100.53948658126106</v>
      </c>
      <c r="J78" s="53">
        <f>IFERROR(HLOOKUP($D78,'BSX-II-LD-TS-CLS-AMBER'!$D$32:$S$47,$A78,FALSE),"")</f>
        <v>13194.183150875717</v>
      </c>
      <c r="K78" s="53">
        <f>IFERROR(HLOOKUP($D78&amp;K$4,'BUG '!$D$41:$AY$56,$A78,FALSE),"")</f>
        <v>3</v>
      </c>
      <c r="L78" s="53">
        <f>IFERROR(HLOOKUP($D78&amp;L$4,'BUG '!$D$41:$AY$56,$A78,FALSE),"")</f>
        <v>0</v>
      </c>
      <c r="M78" s="53">
        <f>IFERROR(HLOOKUP($D78&amp;M$4,'BUG '!$D$41:$AY$56,$A78,FALSE),"")</f>
        <v>3</v>
      </c>
      <c r="N78" s="53">
        <f>IFERROR(HLOOKUP($D78,'BSX-II-LD-TS-CLS-AMBER'!$W$32:$AL$47,$A78,FALSE),"")</f>
        <v>109.28205063180549</v>
      </c>
      <c r="O78" s="53">
        <f>IFERROR(HLOOKUP($D78,'BSX-II-LD-TS-CLS-AMBER'!$D$50:$S$65,$A78,FALSE),"")</f>
        <v>13194.183150875717</v>
      </c>
      <c r="P78" s="53">
        <f>IFERROR(HLOOKUP($D78&amp;P$4,'BUG '!$D$59:$AY$74,$A78,FALSE),"")</f>
        <v>3</v>
      </c>
      <c r="Q78" s="53">
        <f>IFERROR(HLOOKUP($D78&amp;Q$4,'BUG '!$D$59:$AY$74,$A78,FALSE),"")</f>
        <v>0</v>
      </c>
      <c r="R78" s="53">
        <f>IFERROR(HLOOKUP($D78&amp;R$4,'BUG '!$D$59:$AY$74,$A78,FALSE),"")</f>
        <v>3</v>
      </c>
      <c r="S78" s="53">
        <f>IFERROR(HLOOKUP($D78,'BSX-II-LD-TS-CLS-AMBER'!$W$50:$AL$65,$A78,FALSE),"")</f>
        <v>109.28205063180549</v>
      </c>
      <c r="T78" s="53">
        <f>IFERROR(HLOOKUP($D78,'BSX-II-LD-TS-CLS-AMBER'!$D$68:$S$83,$A78,FALSE),"")</f>
        <v>13124.007903778691</v>
      </c>
      <c r="U78" s="53">
        <f>IFERROR(HLOOKUP($D78&amp;U$4,'BUG '!$D$77:$AY$92,$A78,FALSE),"")</f>
        <v>3</v>
      </c>
      <c r="V78" s="53">
        <f>IFERROR(HLOOKUP($D78&amp;V$4,'BUG '!$D$77:$AY$92,$A78,FALSE),"")</f>
        <v>0</v>
      </c>
      <c r="W78" s="53">
        <f>IFERROR(HLOOKUP($D78&amp;W$4,'BUG '!$D$77:$AY$92,$A78,FALSE),"")</f>
        <v>3</v>
      </c>
      <c r="X78" s="53">
        <f>IFERROR(HLOOKUP($D78,'BSX-II-LD-TS-CLS-AMBER'!$W$68:$AL$83,$A78,FALSE),"")</f>
        <v>108.70081761278017</v>
      </c>
      <c r="Y78" s="53">
        <f>IFERROR(HLOOKUP($D78,'BSX-II-LD-TS-CLS-AMBER'!$D$86:$S$101,$A78,FALSE),"")</f>
        <v>13769.179608741431</v>
      </c>
      <c r="Z78" s="53">
        <f>IFERROR(HLOOKUP($D78&amp;Z$4,'BUG '!$D$95:$AY$110,$A78,FALSE),"")</f>
        <v>3</v>
      </c>
      <c r="AA78" s="53">
        <f>IFERROR(HLOOKUP($D78&amp;AA$4,'BUG '!$D$95:$AY$110,$A78,FALSE),"")</f>
        <v>0</v>
      </c>
      <c r="AB78" s="53">
        <f>IFERROR(HLOOKUP($D78&amp;AB$4,'BUG '!$D$95:$AY$110,$A78,FALSE),"")</f>
        <v>3</v>
      </c>
      <c r="AC78" s="53">
        <f>IFERROR(HLOOKUP($D78,'BSX-II-LD-TS-CLS-AMBER'!$W$86:$AL$101,$A78,FALSE),"")</f>
        <v>114.04451233959369</v>
      </c>
    </row>
    <row r="79" spans="1:29" ht="15.75" thickBot="1" x14ac:dyDescent="0.3">
      <c r="A79" s="45">
        <v>6</v>
      </c>
      <c r="B79" s="86"/>
      <c r="C79" s="89"/>
      <c r="D79" s="54" t="s">
        <v>145</v>
      </c>
      <c r="E79" s="53">
        <f>IFERROR(HLOOKUP($D79,'BSX-II-LD-TS-CLS-AMBER'!$D$14:$S$29,$A79,FALSE),"")</f>
        <v>12216.522634402183</v>
      </c>
      <c r="F79" s="53">
        <f>IFERROR(HLOOKUP($D79&amp;F$4,'BUG '!$D$23:$AY$38,$A79,FALSE),"")</f>
        <v>3</v>
      </c>
      <c r="G79" s="53">
        <f>IFERROR(HLOOKUP($D79&amp;G$4,'BUG '!$D$23:$AY$38,$A79,FALSE),"")</f>
        <v>0</v>
      </c>
      <c r="H79" s="53">
        <f>IFERROR(HLOOKUP($D79&amp;H$4,'BUG '!$D$23:$AY$38,$A79,FALSE),"")</f>
        <v>2</v>
      </c>
      <c r="I79" s="53">
        <f>IFERROR(HLOOKUP($D79,'BSX-II-LD-TS-CLS-AMBER'!$W$14:$AL$29,$A79,FALSE),"")</f>
        <v>101.18448636122868</v>
      </c>
      <c r="J79" s="53">
        <f>IFERROR(HLOOKUP($D79,'BSX-II-LD-TS-CLS-AMBER'!$D$32:$S$47,$A79,FALSE),"")</f>
        <v>13278.828950437155</v>
      </c>
      <c r="K79" s="53">
        <f>IFERROR(HLOOKUP($D79&amp;K$4,'BUG '!$D$41:$AY$56,$A79,FALSE),"")</f>
        <v>3</v>
      </c>
      <c r="L79" s="53">
        <f>IFERROR(HLOOKUP($D79&amp;L$4,'BUG '!$D$41:$AY$56,$A79,FALSE),"")</f>
        <v>0</v>
      </c>
      <c r="M79" s="53">
        <f>IFERROR(HLOOKUP($D79&amp;M$4,'BUG '!$D$41:$AY$56,$A79,FALSE),"")</f>
        <v>2</v>
      </c>
      <c r="N79" s="53">
        <f>IFERROR(HLOOKUP($D79,'BSX-II-LD-TS-CLS-AMBER'!$W$32:$AL$47,$A79,FALSE),"")</f>
        <v>109.98313734916161</v>
      </c>
      <c r="O79" s="53">
        <f>IFERROR(HLOOKUP($D79,'BSX-II-LD-TS-CLS-AMBER'!$D$50:$S$65,$A79,FALSE),"")</f>
        <v>13278.828950437153</v>
      </c>
      <c r="P79" s="53">
        <f>IFERROR(HLOOKUP($D79&amp;P$4,'BUG '!$D$59:$AY$74,$A79,FALSE),"")</f>
        <v>3</v>
      </c>
      <c r="Q79" s="53">
        <f>IFERROR(HLOOKUP($D79&amp;Q$4,'BUG '!$D$59:$AY$74,$A79,FALSE),"")</f>
        <v>0</v>
      </c>
      <c r="R79" s="53">
        <f>IFERROR(HLOOKUP($D79&amp;R$4,'BUG '!$D$59:$AY$74,$A79,FALSE),"")</f>
        <v>2</v>
      </c>
      <c r="S79" s="53">
        <f>IFERROR(HLOOKUP($D79,'BSX-II-LD-TS-CLS-AMBER'!$W$50:$AL$65,$A79,FALSE),"")</f>
        <v>109.98313734916159</v>
      </c>
      <c r="T79" s="53">
        <f>IFERROR(HLOOKUP($D79,'BSX-II-LD-TS-CLS-AMBER'!$D$68:$S$83,$A79,FALSE),"")</f>
        <v>13164.63852114218</v>
      </c>
      <c r="U79" s="53">
        <f>IFERROR(HLOOKUP($D79&amp;U$4,'BUG '!$D$77:$AY$92,$A79,FALSE),"")</f>
        <v>3</v>
      </c>
      <c r="V79" s="53">
        <f>IFERROR(HLOOKUP($D79&amp;V$4,'BUG '!$D$77:$AY$92,$A79,FALSE),"")</f>
        <v>0</v>
      </c>
      <c r="W79" s="53">
        <f>IFERROR(HLOOKUP($D79&amp;W$4,'BUG '!$D$77:$AY$92,$A79,FALSE),"")</f>
        <v>2</v>
      </c>
      <c r="X79" s="53">
        <f>IFERROR(HLOOKUP($D79,'BSX-II-LD-TS-CLS-AMBER'!$W$68:$AL$83,$A79,FALSE),"")</f>
        <v>109.03734448474674</v>
      </c>
      <c r="Y79" s="53">
        <f>IFERROR(HLOOKUP($D79,'BSX-II-LD-TS-CLS-AMBER'!$D$86:$S$101,$A79,FALSE),"")</f>
        <v>13857.514233474118</v>
      </c>
      <c r="Z79" s="53">
        <f>IFERROR(HLOOKUP($D79&amp;Z$4,'BUG '!$D$95:$AY$110,$A79,FALSE),"")</f>
        <v>3</v>
      </c>
      <c r="AA79" s="53">
        <f>IFERROR(HLOOKUP($D79&amp;AA$4,'BUG '!$D$95:$AY$110,$A79,FALSE),"")</f>
        <v>0</v>
      </c>
      <c r="AB79" s="53">
        <f>IFERROR(HLOOKUP($D79&amp;AB$4,'BUG '!$D$95:$AY$110,$A79,FALSE),"")</f>
        <v>2</v>
      </c>
      <c r="AC79" s="53">
        <f>IFERROR(HLOOKUP($D79,'BSX-II-LD-TS-CLS-AMBER'!$W$86:$AL$101,$A79,FALSE),"")</f>
        <v>114.7761520949459</v>
      </c>
    </row>
    <row r="80" spans="1:29" ht="15.75" thickBot="1" x14ac:dyDescent="0.3">
      <c r="A80" s="45">
        <v>6</v>
      </c>
      <c r="B80" s="86"/>
      <c r="C80" s="89"/>
      <c r="D80" s="54" t="s">
        <v>14</v>
      </c>
      <c r="E80" s="53">
        <f>IFERROR(HLOOKUP($D80,'BSX-II-LD-TS-CLS-AMBER'!$D$14:$S$29,$A80,FALSE),"")</f>
        <v>10951.806320375246</v>
      </c>
      <c r="F80" s="53">
        <f>IFERROR(HLOOKUP($D80&amp;F$4,'BUG '!$D$23:$AY$38,$A80,FALSE),"")</f>
        <v>3</v>
      </c>
      <c r="G80" s="53">
        <f>IFERROR(HLOOKUP($D80&amp;G$4,'BUG '!$D$23:$AY$38,$A80,FALSE),"")</f>
        <v>0</v>
      </c>
      <c r="H80" s="53">
        <f>IFERROR(HLOOKUP($D80&amp;H$4,'BUG '!$D$23:$AY$38,$A80,FALSE),"")</f>
        <v>3</v>
      </c>
      <c r="I80" s="53">
        <f>IFERROR(HLOOKUP($D80,'BSX-II-LD-TS-CLS-AMBER'!$W$14:$AL$29,$A80,FALSE),"")</f>
        <v>90.70935571585872</v>
      </c>
      <c r="J80" s="53">
        <f>IFERROR(HLOOKUP($D80,'BSX-II-LD-TS-CLS-AMBER'!$D$32:$S$47,$A80,FALSE),"")</f>
        <v>11904.137304755703</v>
      </c>
      <c r="K80" s="53">
        <f>IFERROR(HLOOKUP($D80&amp;K$4,'BUG '!$D$41:$AY$56,$A80,FALSE),"")</f>
        <v>3</v>
      </c>
      <c r="L80" s="53">
        <f>IFERROR(HLOOKUP($D80&amp;L$4,'BUG '!$D$41:$AY$56,$A80,FALSE),"")</f>
        <v>0</v>
      </c>
      <c r="M80" s="53">
        <f>IFERROR(HLOOKUP($D80&amp;M$4,'BUG '!$D$41:$AY$56,$A80,FALSE),"")</f>
        <v>3</v>
      </c>
      <c r="N80" s="53">
        <f>IFERROR(HLOOKUP($D80,'BSX-II-LD-TS-CLS-AMBER'!$W$32:$AL$47,$A80,FALSE),"")</f>
        <v>98.597125778107312</v>
      </c>
      <c r="O80" s="53">
        <f>IFERROR(HLOOKUP($D80,'BSX-II-LD-TS-CLS-AMBER'!$D$50:$S$65,$A80,FALSE),"")</f>
        <v>11904.137304755703</v>
      </c>
      <c r="P80" s="53">
        <f>IFERROR(HLOOKUP($D80&amp;P$4,'BUG '!$D$59:$AY$74,$A80,FALSE),"")</f>
        <v>3</v>
      </c>
      <c r="Q80" s="53">
        <f>IFERROR(HLOOKUP($D80&amp;Q$4,'BUG '!$D$59:$AY$74,$A80,FALSE),"")</f>
        <v>0</v>
      </c>
      <c r="R80" s="53">
        <f>IFERROR(HLOOKUP($D80&amp;R$4,'BUG '!$D$59:$AY$74,$A80,FALSE),"")</f>
        <v>3</v>
      </c>
      <c r="S80" s="53">
        <f>IFERROR(HLOOKUP($D80,'BSX-II-LD-TS-CLS-AMBER'!$W$50:$AL$65,$A80,FALSE),"")</f>
        <v>98.597125778107312</v>
      </c>
      <c r="T80" s="53">
        <f>IFERROR(HLOOKUP($D80,'BSX-II-LD-TS-CLS-AMBER'!$D$68:$S$83,$A80,FALSE),"")</f>
        <v>11840.823360475439</v>
      </c>
      <c r="U80" s="53">
        <f>IFERROR(HLOOKUP($D80&amp;U$4,'BUG '!$D$77:$AY$92,$A80,FALSE),"")</f>
        <v>3</v>
      </c>
      <c r="V80" s="53">
        <f>IFERROR(HLOOKUP($D80&amp;V$4,'BUG '!$D$77:$AY$92,$A80,FALSE),"")</f>
        <v>0</v>
      </c>
      <c r="W80" s="53">
        <f>IFERROR(HLOOKUP($D80&amp;W$4,'BUG '!$D$77:$AY$92,$A80,FALSE),"")</f>
        <v>3</v>
      </c>
      <c r="X80" s="53">
        <f>IFERROR(HLOOKUP($D80,'BSX-II-LD-TS-CLS-AMBER'!$W$68:$AL$83,$A80,FALSE),"")</f>
        <v>98.072722138608356</v>
      </c>
      <c r="Y80" s="53">
        <f>IFERROR(HLOOKUP($D80,'BSX-II-LD-TS-CLS-AMBER'!$D$86:$S$101,$A80,FALSE),"")</f>
        <v>12422.914155577828</v>
      </c>
      <c r="Z80" s="53">
        <f>IFERROR(HLOOKUP($D80&amp;Z$4,'BUG '!$D$95:$AY$110,$A80,FALSE),"")</f>
        <v>3</v>
      </c>
      <c r="AA80" s="53">
        <f>IFERROR(HLOOKUP($D80&amp;AA$4,'BUG '!$D$95:$AY$110,$A80,FALSE),"")</f>
        <v>0</v>
      </c>
      <c r="AB80" s="53">
        <f>IFERROR(HLOOKUP($D80&amp;AB$4,'BUG '!$D$95:$AY$110,$A80,FALSE),"")</f>
        <v>3</v>
      </c>
      <c r="AC80" s="53">
        <f>IFERROR(HLOOKUP($D80,'BSX-II-LD-TS-CLS-AMBER'!$W$86:$AL$101,$A80,FALSE),"")</f>
        <v>102.89394335520676</v>
      </c>
    </row>
    <row r="81" spans="1:29" ht="15.75" thickBot="1" x14ac:dyDescent="0.3">
      <c r="A81" s="45">
        <v>6</v>
      </c>
      <c r="B81" s="86"/>
      <c r="C81" s="89"/>
      <c r="D81" s="54" t="s">
        <v>15</v>
      </c>
      <c r="E81" s="53">
        <f>IFERROR(HLOOKUP($D81,'BSX-II-LD-TS-CLS-AMBER'!$D$14:$S$29,$A81,FALSE),"")</f>
        <v>9882.7999243148824</v>
      </c>
      <c r="F81" s="53">
        <f>IFERROR(HLOOKUP($D81&amp;F$4,'BUG '!$D$23:$AY$38,$A81,FALSE),"")</f>
        <v>3</v>
      </c>
      <c r="G81" s="53">
        <f>IFERROR(HLOOKUP($D81&amp;G$4,'BUG '!$D$23:$AY$38,$A81,FALSE),"")</f>
        <v>0</v>
      </c>
      <c r="H81" s="53">
        <f>IFERROR(HLOOKUP($D81&amp;H$4,'BUG '!$D$23:$AY$38,$A81,FALSE),"")</f>
        <v>3</v>
      </c>
      <c r="I81" s="53">
        <f>IFERROR(HLOOKUP($D81,'BSX-II-LD-TS-CLS-AMBER'!$W$14:$AL$29,$A81,FALSE),"")</f>
        <v>81.855210691182535</v>
      </c>
      <c r="J81" s="53">
        <f>IFERROR(HLOOKUP($D81,'BSX-II-LD-TS-CLS-AMBER'!$D$32:$S$47,$A81,FALSE),"")</f>
        <v>10742.173830777048</v>
      </c>
      <c r="K81" s="53">
        <f>IFERROR(HLOOKUP($D81&amp;K$4,'BUG '!$D$41:$AY$56,$A81,FALSE),"")</f>
        <v>3</v>
      </c>
      <c r="L81" s="53">
        <f>IFERROR(HLOOKUP($D81&amp;L$4,'BUG '!$D$41:$AY$56,$A81,FALSE),"")</f>
        <v>0</v>
      </c>
      <c r="M81" s="53">
        <f>IFERROR(HLOOKUP($D81&amp;M$4,'BUG '!$D$41:$AY$56,$A81,FALSE),"")</f>
        <v>3</v>
      </c>
      <c r="N81" s="53">
        <f>IFERROR(HLOOKUP($D81,'BSX-II-LD-TS-CLS-AMBER'!$W$32:$AL$47,$A81,FALSE),"")</f>
        <v>88.973055099111477</v>
      </c>
      <c r="O81" s="53">
        <f>IFERROR(HLOOKUP($D81,'BSX-II-LD-TS-CLS-AMBER'!$D$50:$S$65,$A81,FALSE),"")</f>
        <v>10742.173830777048</v>
      </c>
      <c r="P81" s="53">
        <f>IFERROR(HLOOKUP($D81&amp;P$4,'BUG '!$D$59:$AY$74,$A81,FALSE),"")</f>
        <v>3</v>
      </c>
      <c r="Q81" s="53">
        <f>IFERROR(HLOOKUP($D81&amp;Q$4,'BUG '!$D$59:$AY$74,$A81,FALSE),"")</f>
        <v>0</v>
      </c>
      <c r="R81" s="53">
        <f>IFERROR(HLOOKUP($D81&amp;R$4,'BUG '!$D$59:$AY$74,$A81,FALSE),"")</f>
        <v>3</v>
      </c>
      <c r="S81" s="53">
        <f>IFERROR(HLOOKUP($D81,'BSX-II-LD-TS-CLS-AMBER'!$W$50:$AL$65,$A81,FALSE),"")</f>
        <v>88.973055099111477</v>
      </c>
      <c r="T81" s="53">
        <f>IFERROR(HLOOKUP($D81,'BSX-II-LD-TS-CLS-AMBER'!$D$68:$S$83,$A81,FALSE),"")</f>
        <v>10685.039963957566</v>
      </c>
      <c r="U81" s="53">
        <f>IFERROR(HLOOKUP($D81&amp;U$4,'BUG '!$D$77:$AY$92,$A81,FALSE),"")</f>
        <v>3</v>
      </c>
      <c r="V81" s="53">
        <f>IFERROR(HLOOKUP($D81&amp;V$4,'BUG '!$D$77:$AY$92,$A81,FALSE),"")</f>
        <v>0</v>
      </c>
      <c r="W81" s="53">
        <f>IFERROR(HLOOKUP($D81&amp;W$4,'BUG '!$D$77:$AY$92,$A81,FALSE),"")</f>
        <v>3</v>
      </c>
      <c r="X81" s="53">
        <f>IFERROR(HLOOKUP($D81,'BSX-II-LD-TS-CLS-AMBER'!$W$68:$AL$83,$A81,FALSE),"")</f>
        <v>88.499838526690084</v>
      </c>
      <c r="Y81" s="53">
        <f>IFERROR(HLOOKUP($D81,'BSX-II-LD-TS-CLS-AMBER'!$D$86:$S$101,$A81,FALSE),"")</f>
        <v>11210.312845662907</v>
      </c>
      <c r="Z81" s="53">
        <f>IFERROR(HLOOKUP($D81&amp;Z$4,'BUG '!$D$95:$AY$110,$A81,FALSE),"")</f>
        <v>3</v>
      </c>
      <c r="AA81" s="53">
        <f>IFERROR(HLOOKUP($D81&amp;AA$4,'BUG '!$D$95:$AY$110,$A81,FALSE),"")</f>
        <v>0</v>
      </c>
      <c r="AB81" s="53">
        <f>IFERROR(HLOOKUP($D81&amp;AB$4,'BUG '!$D$95:$AY$110,$A81,FALSE),"")</f>
        <v>3</v>
      </c>
      <c r="AC81" s="53">
        <f>IFERROR(HLOOKUP($D81,'BSX-II-LD-TS-CLS-AMBER'!$W$86:$AL$101,$A81,FALSE),"")</f>
        <v>92.850460084510999</v>
      </c>
    </row>
    <row r="82" spans="1:29" ht="15.75" thickBot="1" x14ac:dyDescent="0.3">
      <c r="A82" s="45">
        <v>6</v>
      </c>
      <c r="B82" s="86"/>
      <c r="C82" s="89"/>
      <c r="D82" s="54" t="s">
        <v>18</v>
      </c>
      <c r="E82" s="53">
        <f>IFERROR(HLOOKUP($D82,'BSX-II-LD-TS-CLS-AMBER'!$D$14:$S$29,$A82,FALSE),"")</f>
        <v>14420.019323215116</v>
      </c>
      <c r="F82" s="53">
        <f>IFERROR(HLOOKUP($D82&amp;F$4,'BUG '!$D$23:$AY$38,$A82,FALSE),"")</f>
        <v>4</v>
      </c>
      <c r="G82" s="53">
        <f>IFERROR(HLOOKUP($D82&amp;G$4,'BUG '!$D$23:$AY$38,$A82,FALSE),"")</f>
        <v>0</v>
      </c>
      <c r="H82" s="53">
        <f>IFERROR(HLOOKUP($D82&amp;H$4,'BUG '!$D$23:$AY$38,$A82,FALSE),"")</f>
        <v>4</v>
      </c>
      <c r="I82" s="53">
        <f>IFERROR(HLOOKUP($D82,'BSX-II-LD-TS-CLS-AMBER'!$W$14:$AL$29,$A82,FALSE),"")</f>
        <v>119.43515288300485</v>
      </c>
      <c r="J82" s="53">
        <f>IFERROR(HLOOKUP($D82,'BSX-II-LD-TS-CLS-AMBER'!$D$32:$S$47,$A82,FALSE),"")</f>
        <v>15673.934046972952</v>
      </c>
      <c r="K82" s="53">
        <f>IFERROR(HLOOKUP($D82&amp;K$4,'BUG '!$D$41:$AY$56,$A82,FALSE),"")</f>
        <v>4</v>
      </c>
      <c r="L82" s="53">
        <f>IFERROR(HLOOKUP($D82&amp;L$4,'BUG '!$D$41:$AY$56,$A82,FALSE),"")</f>
        <v>0</v>
      </c>
      <c r="M82" s="53">
        <f>IFERROR(HLOOKUP($D82&amp;M$4,'BUG '!$D$41:$AY$56,$A82,FALSE),"")</f>
        <v>4</v>
      </c>
      <c r="N82" s="53">
        <f>IFERROR(HLOOKUP($D82,'BSX-II-LD-TS-CLS-AMBER'!$W$32:$AL$47,$A82,FALSE),"")</f>
        <v>129.82081835109224</v>
      </c>
      <c r="O82" s="53">
        <f>IFERROR(HLOOKUP($D82,'BSX-II-LD-TS-CLS-AMBER'!$D$50:$S$65,$A82,FALSE),"")</f>
        <v>15673.934046972952</v>
      </c>
      <c r="P82" s="53">
        <f>IFERROR(HLOOKUP($D82&amp;P$4,'BUG '!$D$59:$AY$74,$A82,FALSE),"")</f>
        <v>4</v>
      </c>
      <c r="Q82" s="53">
        <f>IFERROR(HLOOKUP($D82&amp;Q$4,'BUG '!$D$59:$AY$74,$A82,FALSE),"")</f>
        <v>0</v>
      </c>
      <c r="R82" s="53">
        <f>IFERROR(HLOOKUP($D82&amp;R$4,'BUG '!$D$59:$AY$74,$A82,FALSE),"")</f>
        <v>4</v>
      </c>
      <c r="S82" s="53">
        <f>IFERROR(HLOOKUP($D82,'BSX-II-LD-TS-CLS-AMBER'!$W$50:$AL$65,$A82,FALSE),"")</f>
        <v>129.82081835109224</v>
      </c>
      <c r="T82" s="53">
        <f>IFERROR(HLOOKUP($D82,'BSX-II-LD-TS-CLS-AMBER'!$D$68:$S$83,$A82,FALSE),"")</f>
        <v>15590.569871854934</v>
      </c>
      <c r="U82" s="53">
        <f>IFERROR(HLOOKUP($D82&amp;U$4,'BUG '!$D$77:$AY$92,$A82,FALSE),"")</f>
        <v>4</v>
      </c>
      <c r="V82" s="53">
        <f>IFERROR(HLOOKUP($D82&amp;V$4,'BUG '!$D$77:$AY$92,$A82,FALSE),"")</f>
        <v>0</v>
      </c>
      <c r="W82" s="53">
        <f>IFERROR(HLOOKUP($D82&amp;W$4,'BUG '!$D$77:$AY$92,$A82,FALSE),"")</f>
        <v>4</v>
      </c>
      <c r="X82" s="53">
        <f>IFERROR(HLOOKUP($D82,'BSX-II-LD-TS-CLS-AMBER'!$W$68:$AL$83,$A82,FALSE),"")</f>
        <v>129.13034680753773</v>
      </c>
      <c r="Y82" s="53">
        <f>IFERROR(HLOOKUP($D82,'BSX-II-LD-TS-CLS-AMBER'!$D$86:$S$101,$A82,FALSE),"")</f>
        <v>16356.996912992978</v>
      </c>
      <c r="Z82" s="53">
        <f>IFERROR(HLOOKUP($D82&amp;Z$4,'BUG '!$D$95:$AY$110,$A82,FALSE),"")</f>
        <v>4</v>
      </c>
      <c r="AA82" s="53">
        <f>IFERROR(HLOOKUP($D82&amp;AA$4,'BUG '!$D$95:$AY$110,$A82,FALSE),"")</f>
        <v>0</v>
      </c>
      <c r="AB82" s="53">
        <f>IFERROR(HLOOKUP($D82&amp;AB$4,'BUG '!$D$95:$AY$110,$A82,FALSE),"")</f>
        <v>4</v>
      </c>
      <c r="AC82" s="53">
        <f>IFERROR(HLOOKUP($D82,'BSX-II-LD-TS-CLS-AMBER'!$W$86:$AL$101,$A82,FALSE),"")</f>
        <v>135.47835014790925</v>
      </c>
    </row>
    <row r="83" spans="1:29" ht="15.75" thickBot="1" x14ac:dyDescent="0.3">
      <c r="A83" s="45">
        <v>6</v>
      </c>
      <c r="B83" s="86"/>
      <c r="C83" s="89"/>
      <c r="D83" s="54" t="s">
        <v>19</v>
      </c>
      <c r="E83" s="53">
        <f>IFERROR(HLOOKUP($D83,'BSX-II-LD-TS-CLS-AMBER'!$D$14:$S$29,$A83,FALSE),"")</f>
        <v>14301.235102565768</v>
      </c>
      <c r="F83" s="53">
        <f>IFERROR(HLOOKUP($D83&amp;F$4,'BUG '!$D$23:$AY$38,$A83,FALSE),"")</f>
        <v>4</v>
      </c>
      <c r="G83" s="53">
        <f>IFERROR(HLOOKUP($D83&amp;G$4,'BUG '!$D$23:$AY$38,$A83,FALSE),"")</f>
        <v>0</v>
      </c>
      <c r="H83" s="53">
        <f>IFERROR(HLOOKUP($D83&amp;H$4,'BUG '!$D$23:$AY$38,$A83,FALSE),"")</f>
        <v>3</v>
      </c>
      <c r="I83" s="53">
        <f>IFERROR(HLOOKUP($D83,'BSX-II-LD-TS-CLS-AMBER'!$W$14:$AL$29,$A83,FALSE),"")</f>
        <v>118.45131151390881</v>
      </c>
      <c r="J83" s="53">
        <f>IFERROR(HLOOKUP($D83,'BSX-II-LD-TS-CLS-AMBER'!$D$32:$S$47,$A83,FALSE),"")</f>
        <v>15544.820763658443</v>
      </c>
      <c r="K83" s="53">
        <f>IFERROR(HLOOKUP($D83&amp;K$4,'BUG '!$D$41:$AY$56,$A83,FALSE),"")</f>
        <v>4</v>
      </c>
      <c r="L83" s="53">
        <f>IFERROR(HLOOKUP($D83&amp;L$4,'BUG '!$D$41:$AY$56,$A83,FALSE),"")</f>
        <v>0</v>
      </c>
      <c r="M83" s="53">
        <f>IFERROR(HLOOKUP($D83&amp;M$4,'BUG '!$D$41:$AY$56,$A83,FALSE),"")</f>
        <v>3</v>
      </c>
      <c r="N83" s="53">
        <f>IFERROR(HLOOKUP($D83,'BSX-II-LD-TS-CLS-AMBER'!$W$32:$AL$47,$A83,FALSE),"")</f>
        <v>128.75142555859651</v>
      </c>
      <c r="O83" s="53">
        <f>IFERROR(HLOOKUP($D83,'BSX-II-LD-TS-CLS-AMBER'!$D$50:$S$65,$A83,FALSE),"")</f>
        <v>15544.820763658443</v>
      </c>
      <c r="P83" s="53">
        <f>IFERROR(HLOOKUP($D83&amp;P$4,'BUG '!$D$59:$AY$74,$A83,FALSE),"")</f>
        <v>4</v>
      </c>
      <c r="Q83" s="53">
        <f>IFERROR(HLOOKUP($D83&amp;Q$4,'BUG '!$D$59:$AY$74,$A83,FALSE),"")</f>
        <v>0</v>
      </c>
      <c r="R83" s="53">
        <f>IFERROR(HLOOKUP($D83&amp;R$4,'BUG '!$D$59:$AY$74,$A83,FALSE),"")</f>
        <v>3</v>
      </c>
      <c r="S83" s="53">
        <f>IFERROR(HLOOKUP($D83,'BSX-II-LD-TS-CLS-AMBER'!$W$50:$AL$65,$A83,FALSE),"")</f>
        <v>128.75142555859651</v>
      </c>
      <c r="T83" s="53">
        <f>IFERROR(HLOOKUP($D83,'BSX-II-LD-TS-CLS-AMBER'!$D$68:$S$83,$A83,FALSE),"")</f>
        <v>15462.143296952496</v>
      </c>
      <c r="U83" s="53">
        <f>IFERROR(HLOOKUP($D83&amp;U$4,'BUG '!$D$77:$AY$92,$A83,FALSE),"")</f>
        <v>4</v>
      </c>
      <c r="V83" s="53">
        <f>IFERROR(HLOOKUP($D83&amp;V$4,'BUG '!$D$77:$AY$92,$A83,FALSE),"")</f>
        <v>0</v>
      </c>
      <c r="W83" s="53">
        <f>IFERROR(HLOOKUP($D83&amp;W$4,'BUG '!$D$77:$AY$92,$A83,FALSE),"")</f>
        <v>3</v>
      </c>
      <c r="X83" s="53">
        <f>IFERROR(HLOOKUP($D83,'BSX-II-LD-TS-CLS-AMBER'!$W$68:$AL$83,$A83,FALSE),"")</f>
        <v>128.06664174141349</v>
      </c>
      <c r="Y83" s="53">
        <f>IFERROR(HLOOKUP($D83,'BSX-II-LD-TS-CLS-AMBER'!$D$86:$S$101,$A83,FALSE),"")</f>
        <v>16222.256931934444</v>
      </c>
      <c r="Z83" s="53">
        <f>IFERROR(HLOOKUP($D83&amp;Z$4,'BUG '!$D$95:$AY$110,$A83,FALSE),"")</f>
        <v>4</v>
      </c>
      <c r="AA83" s="53">
        <f>IFERROR(HLOOKUP($D83&amp;AA$4,'BUG '!$D$95:$AY$110,$A83,FALSE),"")</f>
        <v>0</v>
      </c>
      <c r="AB83" s="53">
        <f>IFERROR(HLOOKUP($D83&amp;AB$4,'BUG '!$D$95:$AY$110,$A83,FALSE),"")</f>
        <v>3</v>
      </c>
      <c r="AC83" s="53">
        <f>IFERROR(HLOOKUP($D83,'BSX-II-LD-TS-CLS-AMBER'!$W$86:$AL$101,$A83,FALSE),"")</f>
        <v>134.36235370737251</v>
      </c>
    </row>
    <row r="84" spans="1:29" ht="15.75" thickBot="1" x14ac:dyDescent="0.3">
      <c r="A84" s="45">
        <v>6</v>
      </c>
      <c r="B84" s="87"/>
      <c r="C84" s="90"/>
      <c r="D84" s="55" t="s">
        <v>117</v>
      </c>
      <c r="E84" s="53">
        <f>IFERROR(HLOOKUP($D84,'BSX-II-LD-TS-CLS-AMBER'!$D$14:$S$29,$A84,FALSE),"")</f>
        <v>13529.34635943526</v>
      </c>
      <c r="F84" s="53">
        <f>IFERROR(HLOOKUP($D84&amp;F$4,'BUG '!$D$23:$AY$38,$A84,FALSE),"")</f>
        <v>3</v>
      </c>
      <c r="G84" s="53">
        <f>IFERROR(HLOOKUP($D84&amp;G$4,'BUG '!$D$23:$AY$38,$A84,FALSE),"")</f>
        <v>0</v>
      </c>
      <c r="H84" s="53">
        <f>IFERROR(HLOOKUP($D84&amp;H$4,'BUG '!$D$23:$AY$38,$A84,FALSE),"")</f>
        <v>2</v>
      </c>
      <c r="I84" s="53">
        <f>IFERROR(HLOOKUP($D84,'BSX-II-LD-TS-CLS-AMBER'!$W$14:$AL$29,$A84,FALSE),"")</f>
        <v>112.05807111817349</v>
      </c>
      <c r="J84" s="53">
        <f>IFERROR(HLOOKUP($D84,'BSX-II-LD-TS-CLS-AMBER'!$D$32:$S$47,$A84,FALSE),"")</f>
        <v>14091.701369545843</v>
      </c>
      <c r="K84" s="53">
        <f>IFERROR(HLOOKUP($D84&amp;K$4,'BUG '!$D$41:$AY$56,$A84,FALSE),"")</f>
        <v>3</v>
      </c>
      <c r="L84" s="53">
        <f>IFERROR(HLOOKUP($D84&amp;L$4,'BUG '!$D$41:$AY$56,$A84,FALSE),"")</f>
        <v>0</v>
      </c>
      <c r="M84" s="53">
        <f>IFERROR(HLOOKUP($D84&amp;M$4,'BUG '!$D$41:$AY$56,$A84,FALSE),"")</f>
        <v>3</v>
      </c>
      <c r="N84" s="53">
        <f>IFERROR(HLOOKUP($D84,'BSX-II-LD-TS-CLS-AMBER'!$W$32:$AL$47,$A84,FALSE),"")</f>
        <v>116.71582885771763</v>
      </c>
      <c r="O84" s="53">
        <f>IFERROR(HLOOKUP($D84,'BSX-II-LD-TS-CLS-AMBER'!$D$50:$S$65,$A84,FALSE),"")</f>
        <v>14091.701369545843</v>
      </c>
      <c r="P84" s="53">
        <f>IFERROR(HLOOKUP($D84&amp;P$4,'BUG '!$D$59:$AY$74,$A84,FALSE),"")</f>
        <v>3</v>
      </c>
      <c r="Q84" s="53">
        <f>IFERROR(HLOOKUP($D84&amp;Q$4,'BUG '!$D$59:$AY$74,$A84,FALSE),"")</f>
        <v>0</v>
      </c>
      <c r="R84" s="53">
        <f>IFERROR(HLOOKUP($D84&amp;R$4,'BUG '!$D$59:$AY$74,$A84,FALSE),"")</f>
        <v>3</v>
      </c>
      <c r="S84" s="53">
        <f>IFERROR(HLOOKUP($D84,'BSX-II-LD-TS-CLS-AMBER'!$W$50:$AL$65,$A84,FALSE),"")</f>
        <v>116.71582885771763</v>
      </c>
      <c r="T84" s="53">
        <f>IFERROR(HLOOKUP($D84,'BSX-II-LD-TS-CLS-AMBER'!$D$68:$S$83,$A84,FALSE),"")</f>
        <v>13970.520696544399</v>
      </c>
      <c r="U84" s="53">
        <f>IFERROR(HLOOKUP($D84&amp;U$4,'BUG '!$D$77:$AY$92,$A84,FALSE),"")</f>
        <v>3</v>
      </c>
      <c r="V84" s="53">
        <f>IFERROR(HLOOKUP($D84&amp;V$4,'BUG '!$D$77:$AY$92,$A84,FALSE),"")</f>
        <v>0</v>
      </c>
      <c r="W84" s="53">
        <f>IFERROR(HLOOKUP($D84&amp;W$4,'BUG '!$D$77:$AY$92,$A84,FALSE),"")</f>
        <v>3</v>
      </c>
      <c r="X84" s="53">
        <f>IFERROR(HLOOKUP($D84,'BSX-II-LD-TS-CLS-AMBER'!$W$68:$AL$83,$A84,FALSE),"")</f>
        <v>115.71213864885001</v>
      </c>
      <c r="Y84" s="53">
        <f>IFERROR(HLOOKUP($D84,'BSX-II-LD-TS-CLS-AMBER'!$D$86:$S$101,$A84,FALSE),"")</f>
        <v>14705.811260255712</v>
      </c>
      <c r="Z84" s="53">
        <f>IFERROR(HLOOKUP($D84&amp;Z$4,'BUG '!$D$95:$AY$110,$A84,FALSE),"")</f>
        <v>3</v>
      </c>
      <c r="AA84" s="53">
        <f>IFERROR(HLOOKUP($D84&amp;AA$4,'BUG '!$D$95:$AY$110,$A84,FALSE),"")</f>
        <v>0</v>
      </c>
      <c r="AB84" s="53">
        <f>IFERROR(HLOOKUP($D84&amp;AB$4,'BUG '!$D$95:$AY$110,$A84,FALSE),"")</f>
        <v>3</v>
      </c>
      <c r="AC84" s="53">
        <f>IFERROR(HLOOKUP($D84,'BSX-II-LD-TS-CLS-AMBER'!$W$86:$AL$101,$A84,FALSE),"")</f>
        <v>121.80225121540592</v>
      </c>
    </row>
    <row r="85" spans="1:29" ht="15.75" thickBot="1" x14ac:dyDescent="0.3"/>
    <row r="86" spans="1:29" ht="28.5" customHeight="1" thickBot="1" x14ac:dyDescent="0.3">
      <c r="B86" s="91" t="s">
        <v>148</v>
      </c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92"/>
      <c r="X86" s="92"/>
      <c r="Y86" s="92"/>
      <c r="Z86" s="92"/>
      <c r="AA86" s="92"/>
      <c r="AB86" s="92"/>
      <c r="AC86" s="93"/>
    </row>
    <row r="87" spans="1:29" ht="15.75" thickBot="1" x14ac:dyDescent="0.3">
      <c r="B87" s="94" t="s">
        <v>102</v>
      </c>
      <c r="C87" s="96" t="s">
        <v>103</v>
      </c>
      <c r="D87" s="98" t="s">
        <v>104</v>
      </c>
      <c r="E87" s="100" t="s">
        <v>105</v>
      </c>
      <c r="F87" s="101"/>
      <c r="G87" s="101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1"/>
      <c r="Z87" s="101"/>
      <c r="AA87" s="101"/>
      <c r="AB87" s="101"/>
      <c r="AC87" s="102"/>
    </row>
    <row r="88" spans="1:29" ht="15.75" thickBot="1" x14ac:dyDescent="0.3">
      <c r="B88" s="95"/>
      <c r="C88" s="97"/>
      <c r="D88" s="99"/>
      <c r="E88" s="100" t="s">
        <v>106</v>
      </c>
      <c r="F88" s="101"/>
      <c r="G88" s="101"/>
      <c r="H88" s="101"/>
      <c r="I88" s="102"/>
      <c r="J88" s="100" t="s">
        <v>107</v>
      </c>
      <c r="K88" s="101"/>
      <c r="L88" s="101"/>
      <c r="M88" s="101"/>
      <c r="N88" s="102"/>
      <c r="O88" s="100" t="s">
        <v>108</v>
      </c>
      <c r="P88" s="101"/>
      <c r="Q88" s="101"/>
      <c r="R88" s="101"/>
      <c r="S88" s="102"/>
      <c r="T88" s="100" t="s">
        <v>109</v>
      </c>
      <c r="U88" s="101"/>
      <c r="V88" s="101"/>
      <c r="W88" s="101"/>
      <c r="X88" s="102"/>
      <c r="Y88" s="100" t="s">
        <v>110</v>
      </c>
      <c r="Z88" s="101"/>
      <c r="AA88" s="101"/>
      <c r="AB88" s="101"/>
      <c r="AC88" s="102"/>
    </row>
    <row r="89" spans="1:29" ht="15.75" thickBot="1" x14ac:dyDescent="0.3">
      <c r="B89" s="95"/>
      <c r="C89" s="97"/>
      <c r="D89" s="99"/>
      <c r="E89" s="48" t="s">
        <v>111</v>
      </c>
      <c r="F89" s="49" t="s">
        <v>112</v>
      </c>
      <c r="G89" s="50" t="s">
        <v>113</v>
      </c>
      <c r="H89" s="49" t="s">
        <v>114</v>
      </c>
      <c r="I89" s="51" t="s">
        <v>115</v>
      </c>
      <c r="J89" s="48" t="s">
        <v>111</v>
      </c>
      <c r="K89" s="49" t="s">
        <v>112</v>
      </c>
      <c r="L89" s="50" t="s">
        <v>113</v>
      </c>
      <c r="M89" s="49" t="s">
        <v>114</v>
      </c>
      <c r="N89" s="51" t="s">
        <v>115</v>
      </c>
      <c r="O89" s="48" t="s">
        <v>111</v>
      </c>
      <c r="P89" s="49" t="s">
        <v>112</v>
      </c>
      <c r="Q89" s="50" t="s">
        <v>113</v>
      </c>
      <c r="R89" s="49" t="s">
        <v>114</v>
      </c>
      <c r="S89" s="51" t="s">
        <v>115</v>
      </c>
      <c r="T89" s="48" t="s">
        <v>111</v>
      </c>
      <c r="U89" s="49" t="s">
        <v>112</v>
      </c>
      <c r="V89" s="50" t="s">
        <v>113</v>
      </c>
      <c r="W89" s="49" t="s">
        <v>114</v>
      </c>
      <c r="X89" s="51" t="s">
        <v>115</v>
      </c>
      <c r="Y89" s="48" t="s">
        <v>111</v>
      </c>
      <c r="Z89" s="49" t="s">
        <v>112</v>
      </c>
      <c r="AA89" s="50" t="s">
        <v>113</v>
      </c>
      <c r="AB89" s="49" t="s">
        <v>114</v>
      </c>
      <c r="AC89" s="51" t="s">
        <v>115</v>
      </c>
    </row>
    <row r="90" spans="1:29" ht="15.75" thickBot="1" x14ac:dyDescent="0.3">
      <c r="A90" s="45">
        <v>7</v>
      </c>
      <c r="B90" s="85" t="s">
        <v>37</v>
      </c>
      <c r="C90" s="88" t="s">
        <v>127</v>
      </c>
      <c r="D90" s="52" t="s">
        <v>116</v>
      </c>
      <c r="E90" s="53">
        <f>IFERROR(HLOOKUP($D90,'BSX-II-LD-TS-CLS-AMBER'!$D$14:$S$29,$A90,FALSE),"")</f>
        <v>6276.977704153117</v>
      </c>
      <c r="F90" s="53">
        <f>IFERROR(HLOOKUP($D90&amp;F$4,'BUG '!$D$23:$AY$38,$A90,FALSE),"")</f>
        <v>2</v>
      </c>
      <c r="G90" s="53">
        <f>IFERROR(HLOOKUP($D90&amp;G$4,'BUG '!$D$23:$AY$38,$A90,FALSE),"")</f>
        <v>0</v>
      </c>
      <c r="H90" s="53">
        <f>IFERROR(HLOOKUP($D90&amp;H$4,'BUG '!$D$23:$AY$38,$A90,FALSE),"")</f>
        <v>2</v>
      </c>
      <c r="I90" s="53">
        <f>IFERROR(HLOOKUP($D90,'BSX-II-LD-TS-CLS-AMBER'!$W$14:$AL$29,$A90,FALSE),"")</f>
        <v>127.32904334082529</v>
      </c>
      <c r="J90" s="53">
        <f>IFERROR(HLOOKUP($D90,'BSX-II-LD-TS-CLS-AMBER'!$D$32:$S$47,$A90,FALSE),"")</f>
        <v>6537.8838681690331</v>
      </c>
      <c r="K90" s="53">
        <f>IFERROR(HLOOKUP($D90&amp;K$4,'BUG '!$D$41:$AY$56,$A90,FALSE),"")</f>
        <v>2</v>
      </c>
      <c r="L90" s="53">
        <f>IFERROR(HLOOKUP($D90&amp;L$4,'BUG '!$D$41:$AY$56,$A90,FALSE),"")</f>
        <v>0</v>
      </c>
      <c r="M90" s="53">
        <f>IFERROR(HLOOKUP($D90&amp;M$4,'BUG '!$D$41:$AY$56,$A90,FALSE),"")</f>
        <v>2</v>
      </c>
      <c r="N90" s="53">
        <f>IFERROR(HLOOKUP($D90,'BSX-II-LD-TS-CLS-AMBER'!$W$32:$AL$47,$A90,FALSE),"")</f>
        <v>132.62154776439377</v>
      </c>
      <c r="O90" s="53">
        <f>IFERROR(HLOOKUP($D90,'BSX-II-LD-TS-CLS-AMBER'!$D$50:$S$65,$A90,FALSE),"")</f>
        <v>6537.8838681690331</v>
      </c>
      <c r="P90" s="53">
        <f>IFERROR(HLOOKUP($D90&amp;P$4,'BUG '!$D$59:$AY$74,$A90,FALSE),"")</f>
        <v>2</v>
      </c>
      <c r="Q90" s="53">
        <f>IFERROR(HLOOKUP($D90&amp;Q$4,'BUG '!$D$59:$AY$74,$A90,FALSE),"")</f>
        <v>0</v>
      </c>
      <c r="R90" s="53">
        <f>IFERROR(HLOOKUP($D90&amp;R$4,'BUG '!$D$59:$AY$74,$A90,FALSE),"")</f>
        <v>2</v>
      </c>
      <c r="S90" s="53">
        <f>IFERROR(HLOOKUP($D90,'BSX-II-LD-TS-CLS-AMBER'!$W$50:$AL$65,$A90,FALSE),"")</f>
        <v>132.62154776439377</v>
      </c>
      <c r="T90" s="53">
        <f>IFERROR(HLOOKUP($D90,'BSX-II-LD-TS-CLS-AMBER'!$D$68:$S$83,$A90,FALSE),"")</f>
        <v>6481.6617593992441</v>
      </c>
      <c r="U90" s="53">
        <f>IFERROR(HLOOKUP($D90&amp;U$4,'BUG '!$D$77:$AY$92,$A90,FALSE),"")</f>
        <v>2</v>
      </c>
      <c r="V90" s="53">
        <f>IFERROR(HLOOKUP($D90&amp;V$4,'BUG '!$D$77:$AY$92,$A90,FALSE),"")</f>
        <v>0</v>
      </c>
      <c r="W90" s="53">
        <f>IFERROR(HLOOKUP($D90&amp;W$4,'BUG '!$D$77:$AY$92,$A90,FALSE),"")</f>
        <v>2</v>
      </c>
      <c r="X90" s="53">
        <f>IFERROR(HLOOKUP($D90,'BSX-II-LD-TS-CLS-AMBER'!$W$68:$AL$83,$A90,FALSE),"")</f>
        <v>131.48107735623466</v>
      </c>
      <c r="Y90" s="53">
        <f>IFERROR(HLOOKUP($D90,'BSX-II-LD-TS-CLS-AMBER'!$D$86:$S$101,$A90,FALSE),"")</f>
        <v>6822.8018523403443</v>
      </c>
      <c r="Z90" s="53">
        <f>IFERROR(HLOOKUP($D90&amp;Z$4,'BUG '!$D$95:$AY$110,$A90,FALSE),"")</f>
        <v>2</v>
      </c>
      <c r="AA90" s="53">
        <f>IFERROR(HLOOKUP($D90&amp;AA$4,'BUG '!$D$95:$AY$110,$A90,FALSE),"")</f>
        <v>0</v>
      </c>
      <c r="AB90" s="53">
        <f>IFERROR(HLOOKUP($D90&amp;AB$4,'BUG '!$D$95:$AY$110,$A90,FALSE),"")</f>
        <v>2</v>
      </c>
      <c r="AC90" s="53">
        <f>IFERROR(HLOOKUP($D90,'BSX-II-LD-TS-CLS-AMBER'!$W$86:$AL$101,$A90,FALSE),"")</f>
        <v>138.40113406611445</v>
      </c>
    </row>
    <row r="91" spans="1:29" ht="15.75" thickBot="1" x14ac:dyDescent="0.3">
      <c r="A91" s="45">
        <v>7</v>
      </c>
      <c r="B91" s="86"/>
      <c r="C91" s="89"/>
      <c r="D91" s="54" t="s">
        <v>10</v>
      </c>
      <c r="E91" s="53">
        <f>IFERROR(HLOOKUP($D91,'BSX-II-LD-TS-CLS-AMBER'!$D$14:$S$29,$A91,FALSE),"")</f>
        <v>6141.1407864023449</v>
      </c>
      <c r="F91" s="53">
        <f>IFERROR(HLOOKUP($D91&amp;F$4,'BUG '!$D$23:$AY$38,$A91,FALSE),"")</f>
        <v>1</v>
      </c>
      <c r="G91" s="53">
        <f>IFERROR(HLOOKUP($D91&amp;G$4,'BUG '!$D$23:$AY$38,$A91,FALSE),"")</f>
        <v>0</v>
      </c>
      <c r="H91" s="53">
        <f>IFERROR(HLOOKUP($D91&amp;H$4,'BUG '!$D$23:$AY$38,$A91,FALSE),"")</f>
        <v>2</v>
      </c>
      <c r="I91" s="53">
        <f>IFERROR(HLOOKUP($D91,'BSX-II-LD-TS-CLS-AMBER'!$W$14:$AL$29,$A91,FALSE),"")</f>
        <v>124.57357954873177</v>
      </c>
      <c r="J91" s="53">
        <f>IFERROR(HLOOKUP($D91,'BSX-II-LD-TS-CLS-AMBER'!$D$32:$S$47,$A91,FALSE),"")</f>
        <v>6675.1530286982015</v>
      </c>
      <c r="K91" s="53">
        <f>IFERROR(HLOOKUP($D91&amp;K$4,'BUG '!$D$41:$AY$56,$A91,FALSE),"")</f>
        <v>2</v>
      </c>
      <c r="L91" s="53">
        <f>IFERROR(HLOOKUP($D91&amp;L$4,'BUG '!$D$41:$AY$56,$A91,FALSE),"")</f>
        <v>0</v>
      </c>
      <c r="M91" s="53">
        <f>IFERROR(HLOOKUP($D91&amp;M$4,'BUG '!$D$41:$AY$56,$A91,FALSE),"")</f>
        <v>2</v>
      </c>
      <c r="N91" s="53">
        <f>IFERROR(HLOOKUP($D91,'BSX-II-LD-TS-CLS-AMBER'!$W$32:$AL$47,$A91,FALSE),"")</f>
        <v>135.40606472688236</v>
      </c>
      <c r="O91" s="53">
        <f>IFERROR(HLOOKUP($D91,'BSX-II-LD-TS-CLS-AMBER'!$D$50:$S$65,$A91,FALSE),"")</f>
        <v>6675.1530286982015</v>
      </c>
      <c r="P91" s="53">
        <f>IFERROR(HLOOKUP($D91&amp;P$4,'BUG '!$D$59:$AY$74,$A91,FALSE),"")</f>
        <v>2</v>
      </c>
      <c r="Q91" s="53">
        <f>IFERROR(HLOOKUP($D91&amp;Q$4,'BUG '!$D$59:$AY$74,$A91,FALSE),"")</f>
        <v>0</v>
      </c>
      <c r="R91" s="53">
        <f>IFERROR(HLOOKUP($D91&amp;R$4,'BUG '!$D$59:$AY$74,$A91,FALSE),"")</f>
        <v>2</v>
      </c>
      <c r="S91" s="53">
        <f>IFERROR(HLOOKUP($D91,'BSX-II-LD-TS-CLS-AMBER'!$W$50:$AL$65,$A91,FALSE),"")</f>
        <v>135.40606472688236</v>
      </c>
      <c r="T91" s="53">
        <f>IFERROR(HLOOKUP($D91,'BSX-II-LD-TS-CLS-AMBER'!$D$68:$S$83,$A91,FALSE),"")</f>
        <v>6639.6502235724238</v>
      </c>
      <c r="U91" s="53">
        <f>IFERROR(HLOOKUP($D91&amp;U$4,'BUG '!$D$77:$AY$92,$A91,FALSE),"")</f>
        <v>2</v>
      </c>
      <c r="V91" s="53">
        <f>IFERROR(HLOOKUP($D91&amp;V$4,'BUG '!$D$77:$AY$92,$A91,FALSE),"")</f>
        <v>0</v>
      </c>
      <c r="W91" s="53">
        <f>IFERROR(HLOOKUP($D91&amp;W$4,'BUG '!$D$77:$AY$92,$A91,FALSE),"")</f>
        <v>2</v>
      </c>
      <c r="X91" s="53">
        <f>IFERROR(HLOOKUP($D91,'BSX-II-LD-TS-CLS-AMBER'!$W$68:$AL$83,$A91,FALSE),"")</f>
        <v>134.68588721062483</v>
      </c>
      <c r="Y91" s="53">
        <f>IFERROR(HLOOKUP($D91,'BSX-II-LD-TS-CLS-AMBER'!$D$86:$S$101,$A91,FALSE),"")</f>
        <v>6966.0531400065947</v>
      </c>
      <c r="Z91" s="53">
        <f>IFERROR(HLOOKUP($D91&amp;Z$4,'BUG '!$D$95:$AY$110,$A91,FALSE),"")</f>
        <v>2</v>
      </c>
      <c r="AA91" s="53">
        <f>IFERROR(HLOOKUP($D91&amp;AA$4,'BUG '!$D$95:$AY$110,$A91,FALSE),"")</f>
        <v>0</v>
      </c>
      <c r="AB91" s="53">
        <f>IFERROR(HLOOKUP($D91&amp;AB$4,'BUG '!$D$95:$AY$110,$A91,FALSE),"")</f>
        <v>3</v>
      </c>
      <c r="AC91" s="53">
        <f>IFERROR(HLOOKUP($D91,'BSX-II-LD-TS-CLS-AMBER'!$W$86:$AL$101,$A91,FALSE),"")</f>
        <v>141.30699900232676</v>
      </c>
    </row>
    <row r="92" spans="1:29" ht="15.75" thickBot="1" x14ac:dyDescent="0.3">
      <c r="A92" s="45">
        <v>7</v>
      </c>
      <c r="B92" s="86"/>
      <c r="C92" s="89"/>
      <c r="D92" s="54" t="s">
        <v>11</v>
      </c>
      <c r="E92" s="53">
        <f>IFERROR(HLOOKUP($D92,'BSX-II-LD-TS-CLS-AMBER'!$D$14:$S$29,$A92,FALSE),"")</f>
        <v>5198.188123118849</v>
      </c>
      <c r="F92" s="53">
        <f>IFERROR(HLOOKUP($D92&amp;F$4,'BUG '!$D$23:$AY$38,$A92,FALSE),"")</f>
        <v>1</v>
      </c>
      <c r="G92" s="53">
        <f>IFERROR(HLOOKUP($D92&amp;G$4,'BUG '!$D$23:$AY$38,$A92,FALSE),"")</f>
        <v>0</v>
      </c>
      <c r="H92" s="53">
        <f>IFERROR(HLOOKUP($D92&amp;H$4,'BUG '!$D$23:$AY$38,$A92,FALSE),"")</f>
        <v>1</v>
      </c>
      <c r="I92" s="53">
        <f>IFERROR(HLOOKUP($D92,'BSX-II-LD-TS-CLS-AMBER'!$W$14:$AL$29,$A92,FALSE),"")</f>
        <v>105.44570205888016</v>
      </c>
      <c r="J92" s="53">
        <f>IFERROR(HLOOKUP($D92,'BSX-II-LD-TS-CLS-AMBER'!$D$32:$S$47,$A92,FALSE),"")</f>
        <v>5650.2044816509224</v>
      </c>
      <c r="K92" s="53">
        <f>IFERROR(HLOOKUP($D92&amp;K$4,'BUG '!$D$41:$AY$56,$A92,FALSE),"")</f>
        <v>1</v>
      </c>
      <c r="L92" s="53">
        <f>IFERROR(HLOOKUP($D92&amp;L$4,'BUG '!$D$41:$AY$56,$A92,FALSE),"")</f>
        <v>0</v>
      </c>
      <c r="M92" s="53">
        <f>IFERROR(HLOOKUP($D92&amp;M$4,'BUG '!$D$41:$AY$56,$A92,FALSE),"")</f>
        <v>2</v>
      </c>
      <c r="N92" s="53">
        <f>IFERROR(HLOOKUP($D92,'BSX-II-LD-TS-CLS-AMBER'!$W$32:$AL$47,$A92,FALSE),"")</f>
        <v>114.61489354226103</v>
      </c>
      <c r="O92" s="53">
        <f>IFERROR(HLOOKUP($D92,'BSX-II-LD-TS-CLS-AMBER'!$D$50:$S$65,$A92,FALSE),"")</f>
        <v>5650.2044816509224</v>
      </c>
      <c r="P92" s="53">
        <f>IFERROR(HLOOKUP($D92&amp;P$4,'BUG '!$D$59:$AY$74,$A92,FALSE),"")</f>
        <v>1</v>
      </c>
      <c r="Q92" s="53">
        <f>IFERROR(HLOOKUP($D92&amp;Q$4,'BUG '!$D$59:$AY$74,$A92,FALSE),"")</f>
        <v>0</v>
      </c>
      <c r="R92" s="53">
        <f>IFERROR(HLOOKUP($D92&amp;R$4,'BUG '!$D$59:$AY$74,$A92,FALSE),"")</f>
        <v>2</v>
      </c>
      <c r="S92" s="53">
        <f>IFERROR(HLOOKUP($D92,'BSX-II-LD-TS-CLS-AMBER'!$W$50:$AL$65,$A92,FALSE),"")</f>
        <v>114.61489354226103</v>
      </c>
      <c r="T92" s="53">
        <f>IFERROR(HLOOKUP($D92,'BSX-II-LD-TS-CLS-AMBER'!$D$68:$S$83,$A92,FALSE),"")</f>
        <v>5620.1530194941115</v>
      </c>
      <c r="U92" s="53">
        <f>IFERROR(HLOOKUP($D92&amp;U$4,'BUG '!$D$77:$AY$92,$A92,FALSE),"")</f>
        <v>1</v>
      </c>
      <c r="V92" s="53">
        <f>IFERROR(HLOOKUP($D92&amp;V$4,'BUG '!$D$77:$AY$92,$A92,FALSE),"")</f>
        <v>0</v>
      </c>
      <c r="W92" s="53">
        <f>IFERROR(HLOOKUP($D92&amp;W$4,'BUG '!$D$77:$AY$92,$A92,FALSE),"")</f>
        <v>2</v>
      </c>
      <c r="X92" s="53">
        <f>IFERROR(HLOOKUP($D92,'BSX-II-LD-TS-CLS-AMBER'!$W$68:$AL$83,$A92,FALSE),"")</f>
        <v>114.00529699631696</v>
      </c>
      <c r="Y92" s="53">
        <f>IFERROR(HLOOKUP($D92,'BSX-II-LD-TS-CLS-AMBER'!$D$86:$S$101,$A92,FALSE),"")</f>
        <v>5896.4378047763967</v>
      </c>
      <c r="Z92" s="53">
        <f>IFERROR(HLOOKUP($D92&amp;Z$4,'BUG '!$D$95:$AY$110,$A92,FALSE),"")</f>
        <v>1</v>
      </c>
      <c r="AA92" s="53">
        <f>IFERROR(HLOOKUP($D92&amp;AA$4,'BUG '!$D$95:$AY$110,$A92,FALSE),"")</f>
        <v>0</v>
      </c>
      <c r="AB92" s="53">
        <f>IFERROR(HLOOKUP($D92&amp;AB$4,'BUG '!$D$95:$AY$110,$A92,FALSE),"")</f>
        <v>2</v>
      </c>
      <c r="AC92" s="53">
        <f>IFERROR(HLOOKUP($D92,'BSX-II-LD-TS-CLS-AMBER'!$W$86:$AL$101,$A92,FALSE),"")</f>
        <v>119.60975810127559</v>
      </c>
    </row>
    <row r="93" spans="1:29" ht="15.75" thickBot="1" x14ac:dyDescent="0.3">
      <c r="A93" s="45">
        <v>7</v>
      </c>
      <c r="B93" s="86"/>
      <c r="C93" s="89"/>
      <c r="D93" s="54" t="s">
        <v>59</v>
      </c>
      <c r="E93" s="53">
        <f>IFERROR(HLOOKUP($D93,'BSX-II-LD-TS-CLS-AMBER'!$D$14:$S$29,$A93,FALSE),"")</f>
        <v>5169.898199950987</v>
      </c>
      <c r="F93" s="53">
        <f>IFERROR(HLOOKUP($D93&amp;F$4,'BUG '!$D$23:$AY$38,$A93,FALSE),"")</f>
        <v>1</v>
      </c>
      <c r="G93" s="53">
        <f>IFERROR(HLOOKUP($D93&amp;G$4,'BUG '!$D$23:$AY$38,$A93,FALSE),"")</f>
        <v>0</v>
      </c>
      <c r="H93" s="53">
        <f>IFERROR(HLOOKUP($D93&amp;H$4,'BUG '!$D$23:$AY$38,$A93,FALSE),"")</f>
        <v>1</v>
      </c>
      <c r="I93" s="53">
        <f>IFERROR(HLOOKUP($D93,'BSX-II-LD-TS-CLS-AMBER'!$W$14:$AL$29,$A93,FALSE),"")</f>
        <v>104.87183848584787</v>
      </c>
      <c r="J93" s="53">
        <f>IFERROR(HLOOKUP($D93,'BSX-II-LD-TS-CLS-AMBER'!$D$32:$S$47,$A93,FALSE),"")</f>
        <v>5619.4545651641156</v>
      </c>
      <c r="K93" s="53">
        <f>IFERROR(HLOOKUP($D93&amp;K$4,'BUG '!$D$41:$AY$56,$A93,FALSE),"")</f>
        <v>1</v>
      </c>
      <c r="L93" s="53">
        <f>IFERROR(HLOOKUP($D93&amp;L$4,'BUG '!$D$41:$AY$56,$A93,FALSE),"")</f>
        <v>0</v>
      </c>
      <c r="M93" s="53">
        <f>IFERROR(HLOOKUP($D93&amp;M$4,'BUG '!$D$41:$AY$56,$A93,FALSE),"")</f>
        <v>1</v>
      </c>
      <c r="N93" s="53">
        <f>IFERROR(HLOOKUP($D93,'BSX-II-LD-TS-CLS-AMBER'!$W$32:$AL$47,$A93,FALSE),"")</f>
        <v>113.99112878896506</v>
      </c>
      <c r="O93" s="53">
        <f>IFERROR(HLOOKUP($D93,'BSX-II-LD-TS-CLS-AMBER'!$D$50:$S$65,$A93,FALSE),"")</f>
        <v>5619.4545651641156</v>
      </c>
      <c r="P93" s="53">
        <f>IFERROR(HLOOKUP($D93&amp;P$4,'BUG '!$D$59:$AY$74,$A93,FALSE),"")</f>
        <v>1</v>
      </c>
      <c r="Q93" s="53">
        <f>IFERROR(HLOOKUP($D93&amp;Q$4,'BUG '!$D$59:$AY$74,$A93,FALSE),"")</f>
        <v>0</v>
      </c>
      <c r="R93" s="53">
        <f>IFERROR(HLOOKUP($D93&amp;R$4,'BUG '!$D$59:$AY$74,$A93,FALSE),"")</f>
        <v>1</v>
      </c>
      <c r="S93" s="53">
        <f>IFERROR(HLOOKUP($D93,'BSX-II-LD-TS-CLS-AMBER'!$W$50:$AL$65,$A93,FALSE),"")</f>
        <v>113.99112878896506</v>
      </c>
      <c r="T93" s="53">
        <f>IFERROR(HLOOKUP($D93,'BSX-II-LD-TS-CLS-AMBER'!$D$68:$S$83,$A93,FALSE),"")</f>
        <v>5589.5666510620049</v>
      </c>
      <c r="U93" s="53">
        <f>IFERROR(HLOOKUP($D93&amp;U$4,'BUG '!$D$77:$AY$92,$A93,FALSE),"")</f>
        <v>1</v>
      </c>
      <c r="V93" s="53">
        <f>IFERROR(HLOOKUP($D93&amp;V$4,'BUG '!$D$77:$AY$92,$A93,FALSE),"")</f>
        <v>0</v>
      </c>
      <c r="W93" s="53">
        <f>IFERROR(HLOOKUP($D93&amp;W$4,'BUG '!$D$77:$AY$92,$A93,FALSE),"")</f>
        <v>1</v>
      </c>
      <c r="X93" s="53">
        <f>IFERROR(HLOOKUP($D93,'BSX-II-LD-TS-CLS-AMBER'!$W$68:$AL$83,$A93,FALSE),"")</f>
        <v>113.3848498296569</v>
      </c>
      <c r="Y93" s="53">
        <f>IFERROR(HLOOKUP($D93,'BSX-II-LD-TS-CLS-AMBER'!$D$86:$S$101,$A93,FALSE),"")</f>
        <v>5864.3478210146859</v>
      </c>
      <c r="Z93" s="53">
        <f>IFERROR(HLOOKUP($D93&amp;Z$4,'BUG '!$D$95:$AY$110,$A93,FALSE),"")</f>
        <v>1</v>
      </c>
      <c r="AA93" s="53">
        <f>IFERROR(HLOOKUP($D93&amp;AA$4,'BUG '!$D$95:$AY$110,$A93,FALSE),"")</f>
        <v>0</v>
      </c>
      <c r="AB93" s="53">
        <f>IFERROR(HLOOKUP($D93&amp;AB$4,'BUG '!$D$95:$AY$110,$A93,FALSE),"")</f>
        <v>1</v>
      </c>
      <c r="AC93" s="53">
        <f>IFERROR(HLOOKUP($D93,'BSX-II-LD-TS-CLS-AMBER'!$W$86:$AL$101,$A93,FALSE),"")</f>
        <v>118.95880996575843</v>
      </c>
    </row>
    <row r="94" spans="1:29" ht="15.75" thickBot="1" x14ac:dyDescent="0.3">
      <c r="A94" s="45">
        <v>7</v>
      </c>
      <c r="B94" s="86"/>
      <c r="C94" s="89"/>
      <c r="D94" s="54" t="s">
        <v>60</v>
      </c>
      <c r="E94" s="53">
        <f>IFERROR(HLOOKUP($D94,'BSX-II-LD-TS-CLS-AMBER'!$D$14:$S$29,$A94,FALSE),"")</f>
        <v>5067.8542254799704</v>
      </c>
      <c r="F94" s="53">
        <f>IFERROR(HLOOKUP($D94&amp;F$4,'BUG '!$D$23:$AY$38,$A94,FALSE),"")</f>
        <v>1</v>
      </c>
      <c r="G94" s="53">
        <f>IFERROR(HLOOKUP($D94&amp;G$4,'BUG '!$D$23:$AY$38,$A94,FALSE),"")</f>
        <v>0</v>
      </c>
      <c r="H94" s="53">
        <f>IFERROR(HLOOKUP($D94&amp;H$4,'BUG '!$D$23:$AY$38,$A94,FALSE),"")</f>
        <v>1</v>
      </c>
      <c r="I94" s="53">
        <f>IFERROR(HLOOKUP($D94,'BSX-II-LD-TS-CLS-AMBER'!$W$14:$AL$29,$A94,FALSE),"")</f>
        <v>102.80186751247747</v>
      </c>
      <c r="J94" s="53">
        <f>IFERROR(HLOOKUP($D94,'BSX-II-LD-TS-CLS-AMBER'!$D$32:$S$47,$A94,FALSE),"")</f>
        <v>5508.5372016086649</v>
      </c>
      <c r="K94" s="53">
        <f>IFERROR(HLOOKUP($D94&amp;K$4,'BUG '!$D$41:$AY$56,$A94,FALSE),"")</f>
        <v>1</v>
      </c>
      <c r="L94" s="53">
        <f>IFERROR(HLOOKUP($D94&amp;L$4,'BUG '!$D$41:$AY$56,$A94,FALSE),"")</f>
        <v>0</v>
      </c>
      <c r="M94" s="53">
        <f>IFERROR(HLOOKUP($D94&amp;M$4,'BUG '!$D$41:$AY$56,$A94,FALSE),"")</f>
        <v>1</v>
      </c>
      <c r="N94" s="53">
        <f>IFERROR(HLOOKUP($D94,'BSX-II-LD-TS-CLS-AMBER'!$W$32:$AL$47,$A94,FALSE),"")</f>
        <v>111.74116033964945</v>
      </c>
      <c r="O94" s="53">
        <f>IFERROR(HLOOKUP($D94,'BSX-II-LD-TS-CLS-AMBER'!$D$50:$S$65,$A94,FALSE),"")</f>
        <v>5508.5372016086649</v>
      </c>
      <c r="P94" s="53">
        <f>IFERROR(HLOOKUP($D94&amp;P$4,'BUG '!$D$59:$AY$74,$A94,FALSE),"")</f>
        <v>1</v>
      </c>
      <c r="Q94" s="53">
        <f>IFERROR(HLOOKUP($D94&amp;Q$4,'BUG '!$D$59:$AY$74,$A94,FALSE),"")</f>
        <v>0</v>
      </c>
      <c r="R94" s="53">
        <f>IFERROR(HLOOKUP($D94&amp;R$4,'BUG '!$D$59:$AY$74,$A94,FALSE),"")</f>
        <v>1</v>
      </c>
      <c r="S94" s="53">
        <f>IFERROR(HLOOKUP($D94,'BSX-II-LD-TS-CLS-AMBER'!$W$50:$AL$65,$A94,FALSE),"")</f>
        <v>111.74116033964945</v>
      </c>
      <c r="T94" s="53">
        <f>IFERROR(HLOOKUP($D94,'BSX-II-LD-TS-CLS-AMBER'!$D$68:$S$83,$A94,FALSE),"")</f>
        <v>5479.2392181832647</v>
      </c>
      <c r="U94" s="53">
        <f>IFERROR(HLOOKUP($D94&amp;U$4,'BUG '!$D$77:$AY$92,$A94,FALSE),"")</f>
        <v>1</v>
      </c>
      <c r="V94" s="53">
        <f>IFERROR(HLOOKUP($D94&amp;V$4,'BUG '!$D$77:$AY$92,$A94,FALSE),"")</f>
        <v>0</v>
      </c>
      <c r="W94" s="53">
        <f>IFERROR(HLOOKUP($D94&amp;W$4,'BUG '!$D$77:$AY$92,$A94,FALSE),"")</f>
        <v>1</v>
      </c>
      <c r="X94" s="53">
        <f>IFERROR(HLOOKUP($D94,'BSX-II-LD-TS-CLS-AMBER'!$W$68:$AL$83,$A94,FALSE),"")</f>
        <v>111.14684817586667</v>
      </c>
      <c r="Y94" s="53">
        <f>IFERROR(HLOOKUP($D94,'BSX-II-LD-TS-CLS-AMBER'!$D$86:$S$101,$A94,FALSE),"")</f>
        <v>5748.59672956332</v>
      </c>
      <c r="Z94" s="53">
        <f>IFERROR(HLOOKUP($D94&amp;Z$4,'BUG '!$D$95:$AY$110,$A94,FALSE),"")</f>
        <v>1</v>
      </c>
      <c r="AA94" s="53">
        <f>IFERROR(HLOOKUP($D94&amp;AA$4,'BUG '!$D$95:$AY$110,$A94,FALSE),"")</f>
        <v>0</v>
      </c>
      <c r="AB94" s="53">
        <f>IFERROR(HLOOKUP($D94&amp;AB$4,'BUG '!$D$95:$AY$110,$A94,FALSE),"")</f>
        <v>1</v>
      </c>
      <c r="AC94" s="53">
        <f>IFERROR(HLOOKUP($D94,'BSX-II-LD-TS-CLS-AMBER'!$W$86:$AL$101,$A94,FALSE),"")</f>
        <v>116.61078892206295</v>
      </c>
    </row>
    <row r="95" spans="1:29" ht="15.75" thickBot="1" x14ac:dyDescent="0.3">
      <c r="A95" s="45">
        <v>7</v>
      </c>
      <c r="B95" s="86"/>
      <c r="C95" s="89"/>
      <c r="D95" s="54" t="s">
        <v>143</v>
      </c>
      <c r="E95" s="53">
        <f>IFERROR(HLOOKUP($D95,'BSX-II-LD-TS-CLS-AMBER'!$D$14:$S$29,$A95,FALSE),"")</f>
        <v>5895.491959852392</v>
      </c>
      <c r="F95" s="53">
        <f>IFERROR(HLOOKUP($D95&amp;F$4,'BUG '!$D$23:$AY$38,$A95,FALSE),"")</f>
        <v>1</v>
      </c>
      <c r="G95" s="53">
        <f>IFERROR(HLOOKUP($D95&amp;G$4,'BUG '!$D$23:$AY$38,$A95,FALSE),"")</f>
        <v>0</v>
      </c>
      <c r="H95" s="53">
        <f>IFERROR(HLOOKUP($D95&amp;H$4,'BUG '!$D$23:$AY$38,$A95,FALSE),"")</f>
        <v>2</v>
      </c>
      <c r="I95" s="53">
        <f>IFERROR(HLOOKUP($D95,'BSX-II-LD-TS-CLS-AMBER'!$W$14:$AL$29,$A95,FALSE),"")</f>
        <v>119.5905715540233</v>
      </c>
      <c r="J95" s="53">
        <f>IFERROR(HLOOKUP($D95,'BSX-II-LD-TS-CLS-AMBER'!$D$32:$S$47,$A95,FALSE),"")</f>
        <v>6408.143434622164</v>
      </c>
      <c r="K95" s="53">
        <f>IFERROR(HLOOKUP($D95&amp;K$4,'BUG '!$D$41:$AY$56,$A95,FALSE),"")</f>
        <v>1</v>
      </c>
      <c r="L95" s="53">
        <f>IFERROR(HLOOKUP($D95&amp;L$4,'BUG '!$D$41:$AY$56,$A95,FALSE),"")</f>
        <v>0</v>
      </c>
      <c r="M95" s="53">
        <f>IFERROR(HLOOKUP($D95&amp;M$4,'BUG '!$D$41:$AY$56,$A95,FALSE),"")</f>
        <v>2</v>
      </c>
      <c r="N95" s="53">
        <f>IFERROR(HLOOKUP($D95,'BSX-II-LD-TS-CLS-AMBER'!$W$32:$AL$47,$A95,FALSE),"")</f>
        <v>129.98975168915572</v>
      </c>
      <c r="O95" s="53">
        <f>IFERROR(HLOOKUP($D95,'BSX-II-LD-TS-CLS-AMBER'!$D$50:$S$65,$A95,FALSE),"")</f>
        <v>6408.1434346221631</v>
      </c>
      <c r="P95" s="53">
        <f>IFERROR(HLOOKUP($D95&amp;P$4,'BUG '!$D$59:$AY$74,$A95,FALSE),"")</f>
        <v>1</v>
      </c>
      <c r="Q95" s="53">
        <f>IFERROR(HLOOKUP($D95&amp;Q$4,'BUG '!$D$59:$AY$74,$A95,FALSE),"")</f>
        <v>0</v>
      </c>
      <c r="R95" s="53">
        <f>IFERROR(HLOOKUP($D95&amp;R$4,'BUG '!$D$59:$AY$74,$A95,FALSE),"")</f>
        <v>2</v>
      </c>
      <c r="S95" s="53">
        <f>IFERROR(HLOOKUP($D95,'BSX-II-LD-TS-CLS-AMBER'!$W$50:$AL$65,$A95,FALSE),"")</f>
        <v>129.98975168915572</v>
      </c>
      <c r="T95" s="53">
        <f>IFERROR(HLOOKUP($D95,'BSX-II-LD-TS-CLS-AMBER'!$D$68:$S$83,$A95,FALSE),"")</f>
        <v>6353.0370203054717</v>
      </c>
      <c r="U95" s="53">
        <f>IFERROR(HLOOKUP($D95&amp;U$4,'BUG '!$D$77:$AY$92,$A95,FALSE),"")</f>
        <v>1</v>
      </c>
      <c r="V95" s="53">
        <f>IFERROR(HLOOKUP($D95&amp;V$4,'BUG '!$D$77:$AY$92,$A95,FALSE),"")</f>
        <v>0</v>
      </c>
      <c r="W95" s="53">
        <f>IFERROR(HLOOKUP($D95&amp;W$4,'BUG '!$D$77:$AY$92,$A95,FALSE),"")</f>
        <v>2</v>
      </c>
      <c r="X95" s="53">
        <f>IFERROR(HLOOKUP($D95,'BSX-II-LD-TS-CLS-AMBER'!$W$68:$AL$83,$A95,FALSE),"")</f>
        <v>128.87191324084563</v>
      </c>
      <c r="Y95" s="53">
        <f>IFERROR(HLOOKUP($D95,'BSX-II-LD-TS-CLS-AMBER'!$D$86:$S$101,$A95,FALSE),"")</f>
        <v>6687.4073901296042</v>
      </c>
      <c r="Z95" s="53">
        <f>IFERROR(HLOOKUP($D95&amp;Z$4,'BUG '!$D$95:$AY$110,$A95,FALSE),"")</f>
        <v>1</v>
      </c>
      <c r="AA95" s="53">
        <f>IFERROR(HLOOKUP($D95&amp;AA$4,'BUG '!$D$95:$AY$110,$A95,FALSE),"")</f>
        <v>0</v>
      </c>
      <c r="AB95" s="53">
        <f>IFERROR(HLOOKUP($D95&amp;AB$4,'BUG '!$D$95:$AY$110,$A95,FALSE),"")</f>
        <v>2</v>
      </c>
      <c r="AC95" s="53">
        <f>IFERROR(HLOOKUP($D95,'BSX-II-LD-TS-CLS-AMBER'!$W$86:$AL$101,$A95,FALSE),"")</f>
        <v>135.65464552346236</v>
      </c>
    </row>
    <row r="96" spans="1:29" ht="15.75" thickBot="1" x14ac:dyDescent="0.3">
      <c r="A96" s="45">
        <v>7</v>
      </c>
      <c r="B96" s="86"/>
      <c r="C96" s="89"/>
      <c r="D96" s="54" t="s">
        <v>62</v>
      </c>
      <c r="E96" s="53">
        <f>IFERROR(HLOOKUP($D96,'BSX-II-LD-TS-CLS-AMBER'!$D$14:$S$29,$A96,FALSE),"")</f>
        <v>4999.7666038061889</v>
      </c>
      <c r="F96" s="53">
        <f>IFERROR(HLOOKUP($D96&amp;F$4,'BUG '!$D$23:$AY$38,$A96,FALSE),"")</f>
        <v>1</v>
      </c>
      <c r="G96" s="53">
        <f>IFERROR(HLOOKUP($D96&amp;G$4,'BUG '!$D$23:$AY$38,$A96,FALSE),"")</f>
        <v>0</v>
      </c>
      <c r="H96" s="53">
        <f>IFERROR(HLOOKUP($D96&amp;H$4,'BUG '!$D$23:$AY$38,$A96,FALSE),"")</f>
        <v>1</v>
      </c>
      <c r="I96" s="53">
        <f>IFERROR(HLOOKUP($D96,'BSX-II-LD-TS-CLS-AMBER'!$W$14:$AL$29,$A96,FALSE),"")</f>
        <v>101.42070413422641</v>
      </c>
      <c r="J96" s="53">
        <f>IFERROR(HLOOKUP($D96,'BSX-II-LD-TS-CLS-AMBER'!$D$32:$S$47,$A96,FALSE),"")</f>
        <v>5434.528917180638</v>
      </c>
      <c r="K96" s="53">
        <f>IFERROR(HLOOKUP($D96&amp;K$4,'BUG '!$D$41:$AY$56,$A96,FALSE),"")</f>
        <v>1</v>
      </c>
      <c r="L96" s="53">
        <f>IFERROR(HLOOKUP($D96&amp;L$4,'BUG '!$D$41:$AY$56,$A96,FALSE),"")</f>
        <v>0</v>
      </c>
      <c r="M96" s="53">
        <f>IFERROR(HLOOKUP($D96&amp;M$4,'BUG '!$D$41:$AY$56,$A96,FALSE),"")</f>
        <v>1</v>
      </c>
      <c r="N96" s="53">
        <f>IFERROR(HLOOKUP($D96,'BSX-II-LD-TS-CLS-AMBER'!$W$32:$AL$47,$A96,FALSE),"")</f>
        <v>110.23989579807215</v>
      </c>
      <c r="O96" s="53">
        <f>IFERROR(HLOOKUP($D96,'BSX-II-LD-TS-CLS-AMBER'!$D$50:$S$65,$A96,FALSE),"")</f>
        <v>5434.528917180638</v>
      </c>
      <c r="P96" s="53">
        <f>IFERROR(HLOOKUP($D96&amp;P$4,'BUG '!$D$59:$AY$74,$A96,FALSE),"")</f>
        <v>1</v>
      </c>
      <c r="Q96" s="53">
        <f>IFERROR(HLOOKUP($D96&amp;Q$4,'BUG '!$D$59:$AY$74,$A96,FALSE),"")</f>
        <v>0</v>
      </c>
      <c r="R96" s="53">
        <f>IFERROR(HLOOKUP($D96&amp;R$4,'BUG '!$D$59:$AY$74,$A96,FALSE),"")</f>
        <v>1</v>
      </c>
      <c r="S96" s="53">
        <f>IFERROR(HLOOKUP($D96,'BSX-II-LD-TS-CLS-AMBER'!$W$50:$AL$65,$A96,FALSE),"")</f>
        <v>110.23989579807215</v>
      </c>
      <c r="T96" s="53">
        <f>IFERROR(HLOOKUP($D96,'BSX-II-LD-TS-CLS-AMBER'!$D$68:$S$83,$A96,FALSE),"")</f>
        <v>5405.624557944594</v>
      </c>
      <c r="U96" s="53">
        <f>IFERROR(HLOOKUP($D96&amp;U$4,'BUG '!$D$77:$AY$92,$A96,FALSE),"")</f>
        <v>1</v>
      </c>
      <c r="V96" s="53">
        <f>IFERROR(HLOOKUP($D96&amp;V$4,'BUG '!$D$77:$AY$92,$A96,FALSE),"")</f>
        <v>0</v>
      </c>
      <c r="W96" s="53">
        <f>IFERROR(HLOOKUP($D96&amp;W$4,'BUG '!$D$77:$AY$92,$A96,FALSE),"")</f>
        <v>1</v>
      </c>
      <c r="X96" s="53">
        <f>IFERROR(HLOOKUP($D96,'BSX-II-LD-TS-CLS-AMBER'!$W$68:$AL$83,$A96,FALSE),"")</f>
        <v>109.65356833549889</v>
      </c>
      <c r="Y96" s="53">
        <f>IFERROR(HLOOKUP($D96,'BSX-II-LD-TS-CLS-AMBER'!$D$86:$S$101,$A96,FALSE),"")</f>
        <v>5671.3631980008395</v>
      </c>
      <c r="Z96" s="53">
        <f>IFERROR(HLOOKUP($D96&amp;Z$4,'BUG '!$D$95:$AY$110,$A96,FALSE),"")</f>
        <v>1</v>
      </c>
      <c r="AA96" s="53">
        <f>IFERROR(HLOOKUP($D96&amp;AA$4,'BUG '!$D$95:$AY$110,$A96,FALSE),"")</f>
        <v>0</v>
      </c>
      <c r="AB96" s="53">
        <f>IFERROR(HLOOKUP($D96&amp;AB$4,'BUG '!$D$95:$AY$110,$A96,FALSE),"")</f>
        <v>1</v>
      </c>
      <c r="AC96" s="53">
        <f>IFERROR(HLOOKUP($D96,'BSX-II-LD-TS-CLS-AMBER'!$W$86:$AL$101,$A96,FALSE),"")</f>
        <v>115.04409995944685</v>
      </c>
    </row>
    <row r="97" spans="1:29" ht="15.75" thickBot="1" x14ac:dyDescent="0.3">
      <c r="A97" s="45">
        <v>7</v>
      </c>
      <c r="B97" s="86"/>
      <c r="C97" s="89"/>
      <c r="D97" s="54" t="s">
        <v>12</v>
      </c>
      <c r="E97" s="53">
        <f>IFERROR(HLOOKUP($D97,'BSX-II-LD-TS-CLS-AMBER'!$D$14:$S$29,$A97,FALSE),"")</f>
        <v>6157.1034942632605</v>
      </c>
      <c r="F97" s="53">
        <f>IFERROR(HLOOKUP($D97&amp;F$4,'BUG '!$D$23:$AY$38,$A97,FALSE),"")</f>
        <v>1</v>
      </c>
      <c r="G97" s="53">
        <f>IFERROR(HLOOKUP($D97&amp;G$4,'BUG '!$D$23:$AY$38,$A97,FALSE),"")</f>
        <v>0</v>
      </c>
      <c r="H97" s="53">
        <f>IFERROR(HLOOKUP($D97&amp;H$4,'BUG '!$D$23:$AY$38,$A97,FALSE),"")</f>
        <v>2</v>
      </c>
      <c r="I97" s="53">
        <f>IFERROR(HLOOKUP($D97,'BSX-II-LD-TS-CLS-AMBER'!$W$14:$AL$29,$A97,FALSE),"")</f>
        <v>124.89738447792797</v>
      </c>
      <c r="J97" s="53">
        <f>IFERROR(HLOOKUP($D97,'BSX-II-LD-TS-CLS-AMBER'!$D$32:$S$47,$A97,FALSE),"")</f>
        <v>6692.5037981122396</v>
      </c>
      <c r="K97" s="53">
        <f>IFERROR(HLOOKUP($D97&amp;K$4,'BUG '!$D$41:$AY$56,$A97,FALSE),"")</f>
        <v>1</v>
      </c>
      <c r="L97" s="53">
        <f>IFERROR(HLOOKUP($D97&amp;L$4,'BUG '!$D$41:$AY$56,$A97,FALSE),"")</f>
        <v>0</v>
      </c>
      <c r="M97" s="53">
        <f>IFERROR(HLOOKUP($D97&amp;M$4,'BUG '!$D$41:$AY$56,$A97,FALSE),"")</f>
        <v>2</v>
      </c>
      <c r="N97" s="53">
        <f>IFERROR(HLOOKUP($D97,'BSX-II-LD-TS-CLS-AMBER'!$W$32:$AL$47,$A97,FALSE),"")</f>
        <v>135.75802660644345</v>
      </c>
      <c r="O97" s="53">
        <f>IFERROR(HLOOKUP($D97,'BSX-II-LD-TS-CLS-AMBER'!$D$50:$S$65,$A97,FALSE),"")</f>
        <v>6692.5037981122396</v>
      </c>
      <c r="P97" s="53">
        <f>IFERROR(HLOOKUP($D97&amp;P$4,'BUG '!$D$59:$AY$74,$A97,FALSE),"")</f>
        <v>1</v>
      </c>
      <c r="Q97" s="53">
        <f>IFERROR(HLOOKUP($D97&amp;Q$4,'BUG '!$D$59:$AY$74,$A97,FALSE),"")</f>
        <v>0</v>
      </c>
      <c r="R97" s="53">
        <f>IFERROR(HLOOKUP($D97&amp;R$4,'BUG '!$D$59:$AY$74,$A97,FALSE),"")</f>
        <v>2</v>
      </c>
      <c r="S97" s="53">
        <f>IFERROR(HLOOKUP($D97,'BSX-II-LD-TS-CLS-AMBER'!$W$50:$AL$65,$A97,FALSE),"")</f>
        <v>135.75802660644345</v>
      </c>
      <c r="T97" s="53">
        <f>IFERROR(HLOOKUP($D97,'BSX-II-LD-TS-CLS-AMBER'!$D$68:$S$83,$A97,FALSE),"")</f>
        <v>6656.9087103102993</v>
      </c>
      <c r="U97" s="53">
        <f>IFERROR(HLOOKUP($D97&amp;U$4,'BUG '!$D$77:$AY$92,$A97,FALSE),"")</f>
        <v>1</v>
      </c>
      <c r="V97" s="53">
        <f>IFERROR(HLOOKUP($D97&amp;V$4,'BUG '!$D$77:$AY$92,$A97,FALSE),"")</f>
        <v>0</v>
      </c>
      <c r="W97" s="53">
        <f>IFERROR(HLOOKUP($D97&amp;W$4,'BUG '!$D$77:$AY$92,$A97,FALSE),"")</f>
        <v>2</v>
      </c>
      <c r="X97" s="53">
        <f>IFERROR(HLOOKUP($D97,'BSX-II-LD-TS-CLS-AMBER'!$W$68:$AL$83,$A97,FALSE),"")</f>
        <v>135.03597712800496</v>
      </c>
      <c r="Y97" s="53">
        <f>IFERROR(HLOOKUP($D97,'BSX-II-LD-TS-CLS-AMBER'!$D$86:$S$101,$A97,FALSE),"")</f>
        <v>6984.1600480038423</v>
      </c>
      <c r="Z97" s="53">
        <f>IFERROR(HLOOKUP($D97&amp;Z$4,'BUG '!$D$95:$AY$110,$A97,FALSE),"")</f>
        <v>1</v>
      </c>
      <c r="AA97" s="53">
        <f>IFERROR(HLOOKUP($D97&amp;AA$4,'BUG '!$D$95:$AY$110,$A97,FALSE),"")</f>
        <v>0</v>
      </c>
      <c r="AB97" s="53">
        <f>IFERROR(HLOOKUP($D97&amp;AB$4,'BUG '!$D$95:$AY$110,$A97,FALSE),"")</f>
        <v>2</v>
      </c>
      <c r="AC97" s="53">
        <f>IFERROR(HLOOKUP($D97,'BSX-II-LD-TS-CLS-AMBER'!$W$86:$AL$101,$A97,FALSE),"")</f>
        <v>141.67429921937619</v>
      </c>
    </row>
    <row r="98" spans="1:29" ht="15.75" thickBot="1" x14ac:dyDescent="0.3">
      <c r="A98" s="45">
        <v>7</v>
      </c>
      <c r="B98" s="86"/>
      <c r="C98" s="89"/>
      <c r="D98" s="54" t="s">
        <v>144</v>
      </c>
      <c r="E98" s="53">
        <f>IFERROR(HLOOKUP($D98,'BSX-II-LD-TS-CLS-AMBER'!$D$14:$S$29,$A98,FALSE),"")</f>
        <v>5997.5453715239591</v>
      </c>
      <c r="F98" s="53">
        <f>IFERROR(HLOOKUP($D98&amp;F$4,'BUG '!$D$23:$AY$38,$A98,FALSE),"")</f>
        <v>1</v>
      </c>
      <c r="G98" s="53">
        <f>IFERROR(HLOOKUP($D98&amp;G$4,'BUG '!$D$23:$AY$38,$A98,FALSE),"")</f>
        <v>0</v>
      </c>
      <c r="H98" s="53">
        <f>IFERROR(HLOOKUP($D98&amp;H$4,'BUG '!$D$23:$AY$38,$A98,FALSE),"")</f>
        <v>2</v>
      </c>
      <c r="I98" s="53">
        <f>IFERROR(HLOOKUP($D98,'BSX-II-LD-TS-CLS-AMBER'!$W$14:$AL$29,$A98,FALSE),"")</f>
        <v>121.66073396183469</v>
      </c>
      <c r="J98" s="53">
        <f>IFERROR(HLOOKUP($D98,'BSX-II-LD-TS-CLS-AMBER'!$D$32:$S$47,$A98,FALSE),"")</f>
        <v>6519.0710560043035</v>
      </c>
      <c r="K98" s="53">
        <f>IFERROR(HLOOKUP($D98&amp;K$4,'BUG '!$D$41:$AY$56,$A98,FALSE),"")</f>
        <v>1</v>
      </c>
      <c r="L98" s="53">
        <f>IFERROR(HLOOKUP($D98&amp;L$4,'BUG '!$D$41:$AY$56,$A98,FALSE),"")</f>
        <v>0</v>
      </c>
      <c r="M98" s="53">
        <f>IFERROR(HLOOKUP($D98&amp;M$4,'BUG '!$D$41:$AY$56,$A98,FALSE),"")</f>
        <v>2</v>
      </c>
      <c r="N98" s="53">
        <f>IFERROR(HLOOKUP($D98,'BSX-II-LD-TS-CLS-AMBER'!$W$32:$AL$47,$A98,FALSE),"")</f>
        <v>132.23992821938555</v>
      </c>
      <c r="O98" s="53">
        <f>IFERROR(HLOOKUP($D98,'BSX-II-LD-TS-CLS-AMBER'!$D$50:$S$65,$A98,FALSE),"")</f>
        <v>6519.0710560043035</v>
      </c>
      <c r="P98" s="53">
        <f>IFERROR(HLOOKUP($D98&amp;P$4,'BUG '!$D$59:$AY$74,$A98,FALSE),"")</f>
        <v>1</v>
      </c>
      <c r="Q98" s="53">
        <f>IFERROR(HLOOKUP($D98&amp;Q$4,'BUG '!$D$59:$AY$74,$A98,FALSE),"")</f>
        <v>0</v>
      </c>
      <c r="R98" s="53">
        <f>IFERROR(HLOOKUP($D98&amp;R$4,'BUG '!$D$59:$AY$74,$A98,FALSE),"")</f>
        <v>2</v>
      </c>
      <c r="S98" s="53">
        <f>IFERROR(HLOOKUP($D98,'BSX-II-LD-TS-CLS-AMBER'!$W$50:$AL$65,$A98,FALSE),"")</f>
        <v>132.23992821938555</v>
      </c>
      <c r="T98" s="53">
        <f>IFERROR(HLOOKUP($D98,'BSX-II-LD-TS-CLS-AMBER'!$D$68:$S$83,$A98,FALSE),"")</f>
        <v>6463.0107267939438</v>
      </c>
      <c r="U98" s="53">
        <f>IFERROR(HLOOKUP($D98&amp;U$4,'BUG '!$D$77:$AY$92,$A98,FALSE),"")</f>
        <v>1</v>
      </c>
      <c r="V98" s="53">
        <f>IFERROR(HLOOKUP($D98&amp;V$4,'BUG '!$D$77:$AY$92,$A98,FALSE),"")</f>
        <v>0</v>
      </c>
      <c r="W98" s="53">
        <f>IFERROR(HLOOKUP($D98&amp;W$4,'BUG '!$D$77:$AY$92,$A98,FALSE),"")</f>
        <v>2</v>
      </c>
      <c r="X98" s="53">
        <f>IFERROR(HLOOKUP($D98,'BSX-II-LD-TS-CLS-AMBER'!$W$68:$AL$83,$A98,FALSE),"")</f>
        <v>131.10273952378066</v>
      </c>
      <c r="Y98" s="53">
        <f>IFERROR(HLOOKUP($D98,'BSX-II-LD-TS-CLS-AMBER'!$D$86:$S$101,$A98,FALSE),"")</f>
        <v>6803.1691864390468</v>
      </c>
      <c r="Z98" s="53">
        <f>IFERROR(HLOOKUP($D98&amp;Z$4,'BUG '!$D$95:$AY$110,$A98,FALSE),"")</f>
        <v>1</v>
      </c>
      <c r="AA98" s="53">
        <f>IFERROR(HLOOKUP($D98&amp;AA$4,'BUG '!$D$95:$AY$110,$A98,FALSE),"")</f>
        <v>0</v>
      </c>
      <c r="AB98" s="53">
        <f>IFERROR(HLOOKUP($D98&amp;AB$4,'BUG '!$D$95:$AY$110,$A98,FALSE),"")</f>
        <v>2</v>
      </c>
      <c r="AC98" s="53">
        <f>IFERROR(HLOOKUP($D98,'BSX-II-LD-TS-CLS-AMBER'!$W$86:$AL$101,$A98,FALSE),"")</f>
        <v>138.00288371614295</v>
      </c>
    </row>
    <row r="99" spans="1:29" ht="15.75" thickBot="1" x14ac:dyDescent="0.3">
      <c r="A99" s="45">
        <v>7</v>
      </c>
      <c r="B99" s="86"/>
      <c r="C99" s="89"/>
      <c r="D99" s="54" t="s">
        <v>13</v>
      </c>
      <c r="E99" s="53">
        <f>IFERROR(HLOOKUP($D99,'BSX-II-LD-TS-CLS-AMBER'!$D$14:$S$29,$A99,FALSE),"")</f>
        <v>5924.097894645055</v>
      </c>
      <c r="F99" s="53">
        <f>IFERROR(HLOOKUP($D99&amp;F$4,'BUG '!$D$23:$AY$38,$A99,FALSE),"")</f>
        <v>2</v>
      </c>
      <c r="G99" s="53">
        <f>IFERROR(HLOOKUP($D99&amp;G$4,'BUG '!$D$23:$AY$38,$A99,FALSE),"")</f>
        <v>0</v>
      </c>
      <c r="H99" s="53">
        <f>IFERROR(HLOOKUP($D99&amp;H$4,'BUG '!$D$23:$AY$38,$A99,FALSE),"")</f>
        <v>2</v>
      </c>
      <c r="I99" s="53">
        <f>IFERROR(HLOOKUP($D99,'BSX-II-LD-TS-CLS-AMBER'!$W$14:$AL$29,$A99,FALSE),"")</f>
        <v>120.17084545058499</v>
      </c>
      <c r="J99" s="53">
        <f>IFERROR(HLOOKUP($D99,'BSX-II-LD-TS-CLS-AMBER'!$D$32:$S$47,$A99,FALSE),"")</f>
        <v>6439.2368420054945</v>
      </c>
      <c r="K99" s="53">
        <f>IFERROR(HLOOKUP($D99&amp;K$4,'BUG '!$D$41:$AY$56,$A99,FALSE),"")</f>
        <v>2</v>
      </c>
      <c r="L99" s="53">
        <f>IFERROR(HLOOKUP($D99&amp;L$4,'BUG '!$D$41:$AY$56,$A99,FALSE),"")</f>
        <v>0</v>
      </c>
      <c r="M99" s="53">
        <f>IFERROR(HLOOKUP($D99&amp;M$4,'BUG '!$D$41:$AY$56,$A99,FALSE),"")</f>
        <v>2</v>
      </c>
      <c r="N99" s="53">
        <f>IFERROR(HLOOKUP($D99,'BSX-II-LD-TS-CLS-AMBER'!$W$32:$AL$47,$A99,FALSE),"")</f>
        <v>130.62048418541846</v>
      </c>
      <c r="O99" s="53">
        <f>IFERROR(HLOOKUP($D99,'BSX-II-LD-TS-CLS-AMBER'!$D$50:$S$65,$A99,FALSE),"")</f>
        <v>6439.2368420054945</v>
      </c>
      <c r="P99" s="53">
        <f>IFERROR(HLOOKUP($D99&amp;P$4,'BUG '!$D$59:$AY$74,$A99,FALSE),"")</f>
        <v>2</v>
      </c>
      <c r="Q99" s="53">
        <f>IFERROR(HLOOKUP($D99&amp;Q$4,'BUG '!$D$59:$AY$74,$A99,FALSE),"")</f>
        <v>0</v>
      </c>
      <c r="R99" s="53">
        <f>IFERROR(HLOOKUP($D99&amp;R$4,'BUG '!$D$59:$AY$74,$A99,FALSE),"")</f>
        <v>2</v>
      </c>
      <c r="S99" s="53">
        <f>IFERROR(HLOOKUP($D99,'BSX-II-LD-TS-CLS-AMBER'!$W$50:$AL$65,$A99,FALSE),"")</f>
        <v>130.62048418541846</v>
      </c>
      <c r="T99" s="53">
        <f>IFERROR(HLOOKUP($D99,'BSX-II-LD-TS-CLS-AMBER'!$D$68:$S$83,$A99,FALSE),"")</f>
        <v>6404.9887925933554</v>
      </c>
      <c r="U99" s="53">
        <f>IFERROR(HLOOKUP($D99&amp;U$4,'BUG '!$D$77:$AY$92,$A99,FALSE),"")</f>
        <v>2</v>
      </c>
      <c r="V99" s="53">
        <f>IFERROR(HLOOKUP($D99&amp;V$4,'BUG '!$D$77:$AY$92,$A99,FALSE),"")</f>
        <v>0</v>
      </c>
      <c r="W99" s="53">
        <f>IFERROR(HLOOKUP($D99&amp;W$4,'BUG '!$D$77:$AY$92,$A99,FALSE),"")</f>
        <v>2</v>
      </c>
      <c r="X99" s="53">
        <f>IFERROR(HLOOKUP($D99,'BSX-II-LD-TS-CLS-AMBER'!$W$68:$AL$83,$A99,FALSE),"")</f>
        <v>129.92575949887836</v>
      </c>
      <c r="Y99" s="53">
        <f>IFERROR(HLOOKUP($D99,'BSX-II-LD-TS-CLS-AMBER'!$D$86:$S$101,$A99,FALSE),"")</f>
        <v>6719.8558339637675</v>
      </c>
      <c r="Z99" s="53">
        <f>IFERROR(HLOOKUP($D99&amp;Z$4,'BUG '!$D$95:$AY$110,$A99,FALSE),"")</f>
        <v>2</v>
      </c>
      <c r="AA99" s="53">
        <f>IFERROR(HLOOKUP($D99&amp;AA$4,'BUG '!$D$95:$AY$110,$A99,FALSE),"")</f>
        <v>0</v>
      </c>
      <c r="AB99" s="53">
        <f>IFERROR(HLOOKUP($D99&amp;AB$4,'BUG '!$D$95:$AY$110,$A99,FALSE),"")</f>
        <v>2</v>
      </c>
      <c r="AC99" s="53">
        <f>IFERROR(HLOOKUP($D99,'BSX-II-LD-TS-CLS-AMBER'!$W$86:$AL$101,$A99,FALSE),"")</f>
        <v>136.31286505299309</v>
      </c>
    </row>
    <row r="100" spans="1:29" ht="15.75" thickBot="1" x14ac:dyDescent="0.3">
      <c r="A100" s="45">
        <v>7</v>
      </c>
      <c r="B100" s="86"/>
      <c r="C100" s="89"/>
      <c r="D100" s="54" t="s">
        <v>145</v>
      </c>
      <c r="E100" s="53">
        <f>IFERROR(HLOOKUP($D100,'BSX-II-LD-TS-CLS-AMBER'!$D$14:$S$29,$A100,FALSE),"")</f>
        <v>5962.1032790813915</v>
      </c>
      <c r="F100" s="53">
        <f>IFERROR(HLOOKUP($D100&amp;F$4,'BUG '!$D$23:$AY$38,$A100,FALSE),"")</f>
        <v>2</v>
      </c>
      <c r="G100" s="53">
        <f>IFERROR(HLOOKUP($D100&amp;G$4,'BUG '!$D$23:$AY$38,$A100,FALSE),"")</f>
        <v>0</v>
      </c>
      <c r="H100" s="53">
        <f>IFERROR(HLOOKUP($D100&amp;H$4,'BUG '!$D$23:$AY$38,$A100,FALSE),"")</f>
        <v>1</v>
      </c>
      <c r="I100" s="53">
        <f>IFERROR(HLOOKUP($D100,'BSX-II-LD-TS-CLS-AMBER'!$W$14:$AL$29,$A100,FALSE),"")</f>
        <v>120.94178800768174</v>
      </c>
      <c r="J100" s="53">
        <f>IFERROR(HLOOKUP($D100,'BSX-II-LD-TS-CLS-AMBER'!$D$32:$S$47,$A100,FALSE),"")</f>
        <v>6480.5470424797732</v>
      </c>
      <c r="K100" s="53">
        <f>IFERROR(HLOOKUP($D100&amp;K$4,'BUG '!$D$41:$AY$56,$A100,FALSE),"")</f>
        <v>2</v>
      </c>
      <c r="L100" s="53">
        <f>IFERROR(HLOOKUP($D100&amp;L$4,'BUG '!$D$41:$AY$56,$A100,FALSE),"")</f>
        <v>0</v>
      </c>
      <c r="M100" s="53">
        <f>IFERROR(HLOOKUP($D100&amp;M$4,'BUG '!$D$41:$AY$56,$A100,FALSE),"")</f>
        <v>1</v>
      </c>
      <c r="N100" s="53">
        <f>IFERROR(HLOOKUP($D100,'BSX-II-LD-TS-CLS-AMBER'!$W$32:$AL$47,$A100,FALSE),"")</f>
        <v>131.45846522574101</v>
      </c>
      <c r="O100" s="53">
        <f>IFERROR(HLOOKUP($D100,'BSX-II-LD-TS-CLS-AMBER'!$D$50:$S$65,$A100,FALSE),"")</f>
        <v>6480.5470424797741</v>
      </c>
      <c r="P100" s="53">
        <f>IFERROR(HLOOKUP($D100&amp;P$4,'BUG '!$D$59:$AY$74,$A100,FALSE),"")</f>
        <v>2</v>
      </c>
      <c r="Q100" s="53">
        <f>IFERROR(HLOOKUP($D100&amp;Q$4,'BUG '!$D$59:$AY$74,$A100,FALSE),"")</f>
        <v>0</v>
      </c>
      <c r="R100" s="53">
        <f>IFERROR(HLOOKUP($D100&amp;R$4,'BUG '!$D$59:$AY$74,$A100,FALSE),"")</f>
        <v>1</v>
      </c>
      <c r="S100" s="53">
        <f>IFERROR(HLOOKUP($D100,'BSX-II-LD-TS-CLS-AMBER'!$W$50:$AL$65,$A100,FALSE),"")</f>
        <v>131.45846522574104</v>
      </c>
      <c r="T100" s="53">
        <f>IFERROR(HLOOKUP($D100,'BSX-II-LD-TS-CLS-AMBER'!$D$68:$S$83,$A100,FALSE),"")</f>
        <v>6424.8179980279538</v>
      </c>
      <c r="U100" s="53">
        <f>IFERROR(HLOOKUP($D100&amp;U$4,'BUG '!$D$77:$AY$92,$A100,FALSE),"")</f>
        <v>2</v>
      </c>
      <c r="V100" s="53">
        <f>IFERROR(HLOOKUP($D100&amp;V$4,'BUG '!$D$77:$AY$92,$A100,FALSE),"")</f>
        <v>0</v>
      </c>
      <c r="W100" s="53">
        <f>IFERROR(HLOOKUP($D100&amp;W$4,'BUG '!$D$77:$AY$92,$A100,FALSE),"")</f>
        <v>1</v>
      </c>
      <c r="X100" s="53">
        <f>IFERROR(HLOOKUP($D100,'BSX-II-LD-TS-CLS-AMBER'!$W$68:$AL$83,$A100,FALSE),"")</f>
        <v>130.32799667052319</v>
      </c>
      <c r="Y100" s="53">
        <f>IFERROR(HLOOKUP($D100,'BSX-II-LD-TS-CLS-AMBER'!$D$86:$S$101,$A100,FALSE),"")</f>
        <v>6762.9663140517841</v>
      </c>
      <c r="Z100" s="53">
        <f>IFERROR(HLOOKUP($D100&amp;Z$4,'BUG '!$D$95:$AY$110,$A100,FALSE),"")</f>
        <v>2</v>
      </c>
      <c r="AA100" s="53">
        <f>IFERROR(HLOOKUP($D100&amp;AA$4,'BUG '!$D$95:$AY$110,$A100,FALSE),"")</f>
        <v>0</v>
      </c>
      <c r="AB100" s="53">
        <f>IFERROR(HLOOKUP($D100&amp;AB$4,'BUG '!$D$95:$AY$110,$A100,FALSE),"")</f>
        <v>1</v>
      </c>
      <c r="AC100" s="53">
        <f>IFERROR(HLOOKUP($D100,'BSX-II-LD-TS-CLS-AMBER'!$W$86:$AL$101,$A100,FALSE),"")</f>
        <v>137.18736492319957</v>
      </c>
    </row>
    <row r="101" spans="1:29" ht="15.75" thickBot="1" x14ac:dyDescent="0.3">
      <c r="A101" s="45">
        <v>7</v>
      </c>
      <c r="B101" s="86"/>
      <c r="C101" s="89"/>
      <c r="D101" s="54" t="s">
        <v>14</v>
      </c>
      <c r="E101" s="53">
        <f>IFERROR(HLOOKUP($D101,'BSX-II-LD-TS-CLS-AMBER'!$D$14:$S$29,$A101,FALSE),"")</f>
        <v>5344.8761426347446</v>
      </c>
      <c r="F101" s="53">
        <f>IFERROR(HLOOKUP($D101&amp;F$4,'BUG '!$D$23:$AY$38,$A101,FALSE),"")</f>
        <v>2</v>
      </c>
      <c r="G101" s="53">
        <f>IFERROR(HLOOKUP($D101&amp;G$4,'BUG '!$D$23:$AY$38,$A101,FALSE),"")</f>
        <v>0</v>
      </c>
      <c r="H101" s="53">
        <f>IFERROR(HLOOKUP($D101&amp;H$4,'BUG '!$D$23:$AY$38,$A101,FALSE),"")</f>
        <v>2</v>
      </c>
      <c r="I101" s="53">
        <f>IFERROR(HLOOKUP($D101,'BSX-II-LD-TS-CLS-AMBER'!$W$14:$AL$29,$A101,FALSE),"")</f>
        <v>108.42128140213023</v>
      </c>
      <c r="J101" s="53">
        <f>IFERROR(HLOOKUP($D101,'BSX-II-LD-TS-CLS-AMBER'!$D$32:$S$47,$A101,FALSE),"")</f>
        <v>5809.6479811247218</v>
      </c>
      <c r="K101" s="53">
        <f>IFERROR(HLOOKUP($D101&amp;K$4,'BUG '!$D$41:$AY$56,$A101,FALSE),"")</f>
        <v>2</v>
      </c>
      <c r="L101" s="53">
        <f>IFERROR(HLOOKUP($D101&amp;L$4,'BUG '!$D$41:$AY$56,$A101,FALSE),"")</f>
        <v>0</v>
      </c>
      <c r="M101" s="53">
        <f>IFERROR(HLOOKUP($D101&amp;M$4,'BUG '!$D$41:$AY$56,$A101,FALSE),"")</f>
        <v>2</v>
      </c>
      <c r="N101" s="53">
        <f>IFERROR(HLOOKUP($D101,'BSX-II-LD-TS-CLS-AMBER'!$W$32:$AL$47,$A101,FALSE),"")</f>
        <v>117.84921891535893</v>
      </c>
      <c r="O101" s="53">
        <f>IFERROR(HLOOKUP($D101,'BSX-II-LD-TS-CLS-AMBER'!$D$50:$S$65,$A101,FALSE),"")</f>
        <v>5809.6479811247218</v>
      </c>
      <c r="P101" s="53">
        <f>IFERROR(HLOOKUP($D101&amp;P$4,'BUG '!$D$59:$AY$74,$A101,FALSE),"")</f>
        <v>2</v>
      </c>
      <c r="Q101" s="53">
        <f>IFERROR(HLOOKUP($D101&amp;Q$4,'BUG '!$D$59:$AY$74,$A101,FALSE),"")</f>
        <v>0</v>
      </c>
      <c r="R101" s="53">
        <f>IFERROR(HLOOKUP($D101&amp;R$4,'BUG '!$D$59:$AY$74,$A101,FALSE),"")</f>
        <v>2</v>
      </c>
      <c r="S101" s="53">
        <f>IFERROR(HLOOKUP($D101,'BSX-II-LD-TS-CLS-AMBER'!$W$50:$AL$65,$A101,FALSE),"")</f>
        <v>117.84921891535893</v>
      </c>
      <c r="T101" s="53">
        <f>IFERROR(HLOOKUP($D101,'BSX-II-LD-TS-CLS-AMBER'!$D$68:$S$83,$A101,FALSE),"")</f>
        <v>5778.7484947404428</v>
      </c>
      <c r="U101" s="53">
        <f>IFERROR(HLOOKUP($D101&amp;U$4,'BUG '!$D$77:$AY$92,$A101,FALSE),"")</f>
        <v>2</v>
      </c>
      <c r="V101" s="53">
        <f>IFERROR(HLOOKUP($D101&amp;V$4,'BUG '!$D$77:$AY$92,$A101,FALSE),"")</f>
        <v>0</v>
      </c>
      <c r="W101" s="53">
        <f>IFERROR(HLOOKUP($D101&amp;W$4,'BUG '!$D$77:$AY$92,$A101,FALSE),"")</f>
        <v>2</v>
      </c>
      <c r="X101" s="53">
        <f>IFERROR(HLOOKUP($D101,'BSX-II-LD-TS-CLS-AMBER'!$W$68:$AL$83,$A101,FALSE),"")</f>
        <v>117.22242012357258</v>
      </c>
      <c r="Y101" s="53">
        <f>IFERROR(HLOOKUP($D101,'BSX-II-LD-TS-CLS-AMBER'!$D$86:$S$101,$A101,FALSE),"")</f>
        <v>6062.829778921101</v>
      </c>
      <c r="Z101" s="53">
        <f>IFERROR(HLOOKUP($D101&amp;Z$4,'BUG '!$D$95:$AY$110,$A101,FALSE),"")</f>
        <v>2</v>
      </c>
      <c r="AA101" s="53">
        <f>IFERROR(HLOOKUP($D101&amp;AA$4,'BUG '!$D$95:$AY$110,$A101,FALSE),"")</f>
        <v>0</v>
      </c>
      <c r="AB101" s="53">
        <f>IFERROR(HLOOKUP($D101&amp;AB$4,'BUG '!$D$95:$AY$110,$A101,FALSE),"")</f>
        <v>2</v>
      </c>
      <c r="AC101" s="53">
        <f>IFERROR(HLOOKUP($D101,'BSX-II-LD-TS-CLS-AMBER'!$W$86:$AL$101,$A101,FALSE),"")</f>
        <v>122.98503389258812</v>
      </c>
    </row>
    <row r="102" spans="1:29" ht="15.75" thickBot="1" x14ac:dyDescent="0.3">
      <c r="A102" s="45">
        <v>7</v>
      </c>
      <c r="B102" s="86"/>
      <c r="C102" s="89"/>
      <c r="D102" s="54" t="s">
        <v>15</v>
      </c>
      <c r="E102" s="53">
        <f>IFERROR(HLOOKUP($D102,'BSX-II-LD-TS-CLS-AMBER'!$D$14:$S$29,$A102,FALSE),"")</f>
        <v>4823.1624987404994</v>
      </c>
      <c r="F102" s="53">
        <f>IFERROR(HLOOKUP($D102&amp;F$4,'BUG '!$D$23:$AY$38,$A102,FALSE),"")</f>
        <v>2</v>
      </c>
      <c r="G102" s="53">
        <f>IFERROR(HLOOKUP($D102&amp;G$4,'BUG '!$D$23:$AY$38,$A102,FALSE),"")</f>
        <v>0</v>
      </c>
      <c r="H102" s="53">
        <f>IFERROR(HLOOKUP($D102&amp;H$4,'BUG '!$D$23:$AY$38,$A102,FALSE),"")</f>
        <v>2</v>
      </c>
      <c r="I102" s="53">
        <f>IFERROR(HLOOKUP($D102,'BSX-II-LD-TS-CLS-AMBER'!$W$14:$AL$29,$A102,FALSE),"")</f>
        <v>97.838274371380749</v>
      </c>
      <c r="J102" s="53">
        <f>IFERROR(HLOOKUP($D102,'BSX-II-LD-TS-CLS-AMBER'!$D$32:$S$47,$A102,FALSE),"")</f>
        <v>5242.5679334135857</v>
      </c>
      <c r="K102" s="53">
        <f>IFERROR(HLOOKUP($D102&amp;K$4,'BUG '!$D$41:$AY$56,$A102,FALSE),"")</f>
        <v>2</v>
      </c>
      <c r="L102" s="53">
        <f>IFERROR(HLOOKUP($D102&amp;L$4,'BUG '!$D$41:$AY$56,$A102,FALSE),"")</f>
        <v>0</v>
      </c>
      <c r="M102" s="53">
        <f>IFERROR(HLOOKUP($D102&amp;M$4,'BUG '!$D$41:$AY$56,$A102,FALSE),"")</f>
        <v>2</v>
      </c>
      <c r="N102" s="53">
        <f>IFERROR(HLOOKUP($D102,'BSX-II-LD-TS-CLS-AMBER'!$W$32:$AL$47,$A102,FALSE),"")</f>
        <v>106.34595040367471</v>
      </c>
      <c r="O102" s="53">
        <f>IFERROR(HLOOKUP($D102,'BSX-II-LD-TS-CLS-AMBER'!$D$50:$S$65,$A102,FALSE),"")</f>
        <v>5242.5679334135857</v>
      </c>
      <c r="P102" s="53">
        <f>IFERROR(HLOOKUP($D102&amp;P$4,'BUG '!$D$59:$AY$74,$A102,FALSE),"")</f>
        <v>2</v>
      </c>
      <c r="Q102" s="53">
        <f>IFERROR(HLOOKUP($D102&amp;Q$4,'BUG '!$D$59:$AY$74,$A102,FALSE),"")</f>
        <v>0</v>
      </c>
      <c r="R102" s="53">
        <f>IFERROR(HLOOKUP($D102&amp;R$4,'BUG '!$D$59:$AY$74,$A102,FALSE),"")</f>
        <v>2</v>
      </c>
      <c r="S102" s="53">
        <f>IFERROR(HLOOKUP($D102,'BSX-II-LD-TS-CLS-AMBER'!$W$50:$AL$65,$A102,FALSE),"")</f>
        <v>106.34595040367471</v>
      </c>
      <c r="T102" s="53">
        <f>IFERROR(HLOOKUP($D102,'BSX-II-LD-TS-CLS-AMBER'!$D$68:$S$83,$A102,FALSE),"")</f>
        <v>5214.6845475348764</v>
      </c>
      <c r="U102" s="53">
        <f>IFERROR(HLOOKUP($D102&amp;U$4,'BUG '!$D$77:$AY$92,$A102,FALSE),"")</f>
        <v>2</v>
      </c>
      <c r="V102" s="53">
        <f>IFERROR(HLOOKUP($D102&amp;V$4,'BUG '!$D$77:$AY$92,$A102,FALSE),"")</f>
        <v>0</v>
      </c>
      <c r="W102" s="53">
        <f>IFERROR(HLOOKUP($D102&amp;W$4,'BUG '!$D$77:$AY$92,$A102,FALSE),"")</f>
        <v>2</v>
      </c>
      <c r="X102" s="53">
        <f>IFERROR(HLOOKUP($D102,'BSX-II-LD-TS-CLS-AMBER'!$W$68:$AL$83,$A102,FALSE),"")</f>
        <v>105.78033347521405</v>
      </c>
      <c r="Y102" s="53">
        <f>IFERROR(HLOOKUP($D102,'BSX-II-LD-TS-CLS-AMBER'!$D$86:$S$101,$A102,FALSE),"")</f>
        <v>5471.0366424926406</v>
      </c>
      <c r="Z102" s="53">
        <f>IFERROR(HLOOKUP($D102&amp;Z$4,'BUG '!$D$95:$AY$110,$A102,FALSE),"")</f>
        <v>2</v>
      </c>
      <c r="AA102" s="53">
        <f>IFERROR(HLOOKUP($D102&amp;AA$4,'BUG '!$D$95:$AY$110,$A102,FALSE),"")</f>
        <v>0</v>
      </c>
      <c r="AB102" s="53">
        <f>IFERROR(HLOOKUP($D102&amp;AB$4,'BUG '!$D$95:$AY$110,$A102,FALSE),"")</f>
        <v>2</v>
      </c>
      <c r="AC102" s="53">
        <f>IFERROR(HLOOKUP($D102,'BSX-II-LD-TS-CLS-AMBER'!$W$86:$AL$101,$A102,FALSE),"")</f>
        <v>110.98045820845817</v>
      </c>
    </row>
    <row r="103" spans="1:29" ht="15.75" thickBot="1" x14ac:dyDescent="0.3">
      <c r="A103" s="45">
        <v>7</v>
      </c>
      <c r="B103" s="86"/>
      <c r="C103" s="89"/>
      <c r="D103" s="54" t="s">
        <v>18</v>
      </c>
      <c r="E103" s="53">
        <f>IFERROR(HLOOKUP($D103,'BSX-II-LD-TS-CLS-AMBER'!$D$14:$S$29,$A103,FALSE),"")</f>
        <v>7037.4890682273945</v>
      </c>
      <c r="F103" s="53">
        <f>IFERROR(HLOOKUP($D103&amp;F$4,'BUG '!$D$23:$AY$38,$A103,FALSE),"")</f>
        <v>3</v>
      </c>
      <c r="G103" s="53">
        <f>IFERROR(HLOOKUP($D103&amp;G$4,'BUG '!$D$23:$AY$38,$A103,FALSE),"")</f>
        <v>0</v>
      </c>
      <c r="H103" s="53">
        <f>IFERROR(HLOOKUP($D103&amp;H$4,'BUG '!$D$23:$AY$38,$A103,FALSE),"")</f>
        <v>3</v>
      </c>
      <c r="I103" s="53">
        <f>IFERROR(HLOOKUP($D103,'BSX-II-LD-TS-CLS-AMBER'!$W$14:$AL$29,$A103,FALSE),"")</f>
        <v>142.75608307259517</v>
      </c>
      <c r="J103" s="53">
        <f>IFERROR(HLOOKUP($D103,'BSX-II-LD-TS-CLS-AMBER'!$D$32:$S$47,$A103,FALSE),"")</f>
        <v>7649.4446393776025</v>
      </c>
      <c r="K103" s="53">
        <f>IFERROR(HLOOKUP($D103&amp;K$4,'BUG '!$D$41:$AY$56,$A103,FALSE),"")</f>
        <v>3</v>
      </c>
      <c r="L103" s="53">
        <f>IFERROR(HLOOKUP($D103&amp;L$4,'BUG '!$D$41:$AY$56,$A103,FALSE),"")</f>
        <v>0</v>
      </c>
      <c r="M103" s="53">
        <f>IFERROR(HLOOKUP($D103&amp;M$4,'BUG '!$D$41:$AY$56,$A103,FALSE),"")</f>
        <v>3</v>
      </c>
      <c r="N103" s="53">
        <f>IFERROR(HLOOKUP($D103,'BSX-II-LD-TS-CLS-AMBER'!$W$32:$AL$47,$A103,FALSE),"")</f>
        <v>155.1696555136904</v>
      </c>
      <c r="O103" s="53">
        <f>IFERROR(HLOOKUP($D103,'BSX-II-LD-TS-CLS-AMBER'!$D$50:$S$65,$A103,FALSE),"")</f>
        <v>7649.4446393776025</v>
      </c>
      <c r="P103" s="53">
        <f>IFERROR(HLOOKUP($D103&amp;P$4,'BUG '!$D$59:$AY$74,$A103,FALSE),"")</f>
        <v>3</v>
      </c>
      <c r="Q103" s="53">
        <f>IFERROR(HLOOKUP($D103&amp;Q$4,'BUG '!$D$59:$AY$74,$A103,FALSE),"")</f>
        <v>0</v>
      </c>
      <c r="R103" s="53">
        <f>IFERROR(HLOOKUP($D103&amp;R$4,'BUG '!$D$59:$AY$74,$A103,FALSE),"")</f>
        <v>3</v>
      </c>
      <c r="S103" s="53">
        <f>IFERROR(HLOOKUP($D103,'BSX-II-LD-TS-CLS-AMBER'!$W$50:$AL$65,$A103,FALSE),"")</f>
        <v>155.1696555136904</v>
      </c>
      <c r="T103" s="53">
        <f>IFERROR(HLOOKUP($D103,'BSX-II-LD-TS-CLS-AMBER'!$D$68:$S$83,$A103,FALSE),"")</f>
        <v>7608.7599178162136</v>
      </c>
      <c r="U103" s="53">
        <f>IFERROR(HLOOKUP($D103&amp;U$4,'BUG '!$D$77:$AY$92,$A103,FALSE),"")</f>
        <v>3</v>
      </c>
      <c r="V103" s="53">
        <f>IFERROR(HLOOKUP($D103&amp;V$4,'BUG '!$D$77:$AY$92,$A103,FALSE),"")</f>
        <v>0</v>
      </c>
      <c r="W103" s="53">
        <f>IFERROR(HLOOKUP($D103&amp;W$4,'BUG '!$D$77:$AY$92,$A103,FALSE),"")</f>
        <v>3</v>
      </c>
      <c r="X103" s="53">
        <f>IFERROR(HLOOKUP($D103,'BSX-II-LD-TS-CLS-AMBER'!$W$68:$AL$83,$A103,FALSE),"")</f>
        <v>154.3443623679824</v>
      </c>
      <c r="Y103" s="53">
        <f>IFERROR(HLOOKUP($D103,'BSX-II-LD-TS-CLS-AMBER'!$D$86:$S$101,$A103,FALSE),"")</f>
        <v>7982.8039327863862</v>
      </c>
      <c r="Z103" s="53">
        <f>IFERROR(HLOOKUP($D103&amp;Z$4,'BUG '!$D$95:$AY$110,$A103,FALSE),"")</f>
        <v>3</v>
      </c>
      <c r="AA103" s="53">
        <f>IFERROR(HLOOKUP($D103&amp;AA$4,'BUG '!$D$95:$AY$110,$A103,FALSE),"")</f>
        <v>0</v>
      </c>
      <c r="AB103" s="53">
        <f>IFERROR(HLOOKUP($D103&amp;AB$4,'BUG '!$D$95:$AY$110,$A103,FALSE),"")</f>
        <v>3</v>
      </c>
      <c r="AC103" s="53">
        <f>IFERROR(HLOOKUP($D103,'BSX-II-LD-TS-CLS-AMBER'!$W$86:$AL$101,$A103,FALSE),"")</f>
        <v>161.93187802253087</v>
      </c>
    </row>
    <row r="104" spans="1:29" ht="15.75" thickBot="1" x14ac:dyDescent="0.3">
      <c r="A104" s="45">
        <v>7</v>
      </c>
      <c r="B104" s="86"/>
      <c r="C104" s="89"/>
      <c r="D104" s="54" t="s">
        <v>19</v>
      </c>
      <c r="E104" s="53">
        <f>IFERROR(HLOOKUP($D104,'BSX-II-LD-TS-CLS-AMBER'!$D$14:$S$29,$A104,FALSE),"")</f>
        <v>6979.5180880531934</v>
      </c>
      <c r="F104" s="53">
        <f>IFERROR(HLOOKUP($D104&amp;F$4,'BUG '!$D$23:$AY$38,$A104,FALSE),"")</f>
        <v>3</v>
      </c>
      <c r="G104" s="53">
        <f>IFERROR(HLOOKUP($D104&amp;G$4,'BUG '!$D$23:$AY$38,$A104,FALSE),"")</f>
        <v>0</v>
      </c>
      <c r="H104" s="53">
        <f>IFERROR(HLOOKUP($D104&amp;H$4,'BUG '!$D$23:$AY$38,$A104,FALSE),"")</f>
        <v>2</v>
      </c>
      <c r="I104" s="53">
        <f>IFERROR(HLOOKUP($D104,'BSX-II-LD-TS-CLS-AMBER'!$W$14:$AL$29,$A104,FALSE),"")</f>
        <v>141.58013665458779</v>
      </c>
      <c r="J104" s="53">
        <f>IFERROR(HLOOKUP($D104,'BSX-II-LD-TS-CLS-AMBER'!$D$32:$S$47,$A104,FALSE),"")</f>
        <v>7586.4327044056445</v>
      </c>
      <c r="K104" s="53">
        <f>IFERROR(HLOOKUP($D104&amp;K$4,'BUG '!$D$41:$AY$56,$A104,FALSE),"")</f>
        <v>3</v>
      </c>
      <c r="L104" s="53">
        <f>IFERROR(HLOOKUP($D104&amp;L$4,'BUG '!$D$41:$AY$56,$A104,FALSE),"")</f>
        <v>0</v>
      </c>
      <c r="M104" s="53">
        <f>IFERROR(HLOOKUP($D104&amp;M$4,'BUG '!$D$41:$AY$56,$A104,FALSE),"")</f>
        <v>3</v>
      </c>
      <c r="N104" s="53">
        <f>IFERROR(HLOOKUP($D104,'BSX-II-LD-TS-CLS-AMBER'!$W$32:$AL$47,$A104,FALSE),"")</f>
        <v>153.8914528854215</v>
      </c>
      <c r="O104" s="53">
        <f>IFERROR(HLOOKUP($D104,'BSX-II-LD-TS-CLS-AMBER'!$D$50:$S$65,$A104,FALSE),"")</f>
        <v>7586.4327044056445</v>
      </c>
      <c r="P104" s="53">
        <f>IFERROR(HLOOKUP($D104&amp;P$4,'BUG '!$D$59:$AY$74,$A104,FALSE),"")</f>
        <v>3</v>
      </c>
      <c r="Q104" s="53">
        <f>IFERROR(HLOOKUP($D104&amp;Q$4,'BUG '!$D$59:$AY$74,$A104,FALSE),"")</f>
        <v>0</v>
      </c>
      <c r="R104" s="53">
        <f>IFERROR(HLOOKUP($D104&amp;R$4,'BUG '!$D$59:$AY$74,$A104,FALSE),"")</f>
        <v>3</v>
      </c>
      <c r="S104" s="53">
        <f>IFERROR(HLOOKUP($D104,'BSX-II-LD-TS-CLS-AMBER'!$W$50:$AL$65,$A104,FALSE),"")</f>
        <v>153.8914528854215</v>
      </c>
      <c r="T104" s="53">
        <f>IFERROR(HLOOKUP($D104,'BSX-II-LD-TS-CLS-AMBER'!$D$68:$S$83,$A104,FALSE),"")</f>
        <v>7546.0831212955081</v>
      </c>
      <c r="U104" s="53">
        <f>IFERROR(HLOOKUP($D104&amp;U$4,'BUG '!$D$77:$AY$92,$A104,FALSE),"")</f>
        <v>3</v>
      </c>
      <c r="V104" s="53">
        <f>IFERROR(HLOOKUP($D104&amp;V$4,'BUG '!$D$77:$AY$92,$A104,FALSE),"")</f>
        <v>0</v>
      </c>
      <c r="W104" s="53">
        <f>IFERROR(HLOOKUP($D104&amp;W$4,'BUG '!$D$77:$AY$92,$A104,FALSE),"")</f>
        <v>3</v>
      </c>
      <c r="X104" s="53">
        <f>IFERROR(HLOOKUP($D104,'BSX-II-LD-TS-CLS-AMBER'!$W$68:$AL$83,$A104,FALSE),"")</f>
        <v>153.07295805259528</v>
      </c>
      <c r="Y104" s="53">
        <f>IFERROR(HLOOKUP($D104,'BSX-II-LD-TS-CLS-AMBER'!$D$86:$S$101,$A104,FALSE),"")</f>
        <v>7917.0459665521794</v>
      </c>
      <c r="Z104" s="53">
        <f>IFERROR(HLOOKUP($D104&amp;Z$4,'BUG '!$D$95:$AY$110,$A104,FALSE),"")</f>
        <v>3</v>
      </c>
      <c r="AA104" s="53">
        <f>IFERROR(HLOOKUP($D104&amp;AA$4,'BUG '!$D$95:$AY$110,$A104,FALSE),"")</f>
        <v>0</v>
      </c>
      <c r="AB104" s="53">
        <f>IFERROR(HLOOKUP($D104&amp;AB$4,'BUG '!$D$95:$AY$110,$A104,FALSE),"")</f>
        <v>3</v>
      </c>
      <c r="AC104" s="53">
        <f>IFERROR(HLOOKUP($D104,'BSX-II-LD-TS-CLS-AMBER'!$W$86:$AL$101,$A104,FALSE),"")</f>
        <v>160.59797190922731</v>
      </c>
    </row>
    <row r="105" spans="1:29" ht="15.75" thickBot="1" x14ac:dyDescent="0.3">
      <c r="A105" s="45">
        <v>7</v>
      </c>
      <c r="B105" s="87"/>
      <c r="C105" s="90"/>
      <c r="D105" s="55" t="s">
        <v>117</v>
      </c>
      <c r="E105" s="53">
        <f>IFERROR(HLOOKUP($D105,'BSX-II-LD-TS-CLS-AMBER'!$D$14:$S$29,$A105,FALSE),"")</f>
        <v>6602.8085656933026</v>
      </c>
      <c r="F105" s="53">
        <f>IFERROR(HLOOKUP($D105&amp;F$4,'BUG '!$D$23:$AY$38,$A105,FALSE),"")</f>
        <v>2</v>
      </c>
      <c r="G105" s="53">
        <f>IFERROR(HLOOKUP($D105&amp;G$4,'BUG '!$D$23:$AY$38,$A105,FALSE),"")</f>
        <v>0</v>
      </c>
      <c r="H105" s="53">
        <f>IFERROR(HLOOKUP($D105&amp;H$4,'BUG '!$D$23:$AY$38,$A105,FALSE),"")</f>
        <v>2</v>
      </c>
      <c r="I105" s="53">
        <f>IFERROR(HLOOKUP($D105,'BSX-II-LD-TS-CLS-AMBER'!$W$14:$AL$29,$A105,FALSE),"")</f>
        <v>133.93855094882247</v>
      </c>
      <c r="J105" s="53">
        <f>IFERROR(HLOOKUP($D105,'BSX-II-LD-TS-CLS-AMBER'!$D$32:$S$47,$A105,FALSE),"")</f>
        <v>6877.2580756010175</v>
      </c>
      <c r="K105" s="53">
        <f>IFERROR(HLOOKUP($D105&amp;K$4,'BUG '!$D$41:$AY$56,$A105,FALSE),"")</f>
        <v>2</v>
      </c>
      <c r="L105" s="53">
        <f>IFERROR(HLOOKUP($D105&amp;L$4,'BUG '!$D$41:$AY$56,$A105,FALSE),"")</f>
        <v>0</v>
      </c>
      <c r="M105" s="53">
        <f>IFERROR(HLOOKUP($D105&amp;M$4,'BUG '!$D$41:$AY$56,$A105,FALSE),"")</f>
        <v>2</v>
      </c>
      <c r="N105" s="53">
        <f>IFERROR(HLOOKUP($D105,'BSX-II-LD-TS-CLS-AMBER'!$W$32:$AL$47,$A105,FALSE),"")</f>
        <v>139.50578333181889</v>
      </c>
      <c r="O105" s="53">
        <f>IFERROR(HLOOKUP($D105,'BSX-II-LD-TS-CLS-AMBER'!$D$50:$S$65,$A105,FALSE),"")</f>
        <v>6877.2580756010175</v>
      </c>
      <c r="P105" s="53">
        <f>IFERROR(HLOOKUP($D105&amp;P$4,'BUG '!$D$59:$AY$74,$A105,FALSE),"")</f>
        <v>2</v>
      </c>
      <c r="Q105" s="53">
        <f>IFERROR(HLOOKUP($D105&amp;Q$4,'BUG '!$D$59:$AY$74,$A105,FALSE),"")</f>
        <v>0</v>
      </c>
      <c r="R105" s="53">
        <f>IFERROR(HLOOKUP($D105&amp;R$4,'BUG '!$D$59:$AY$74,$A105,FALSE),"")</f>
        <v>2</v>
      </c>
      <c r="S105" s="53">
        <f>IFERROR(HLOOKUP($D105,'BSX-II-LD-TS-CLS-AMBER'!$W$50:$AL$65,$A105,FALSE),"")</f>
        <v>139.50578333181889</v>
      </c>
      <c r="T105" s="53">
        <f>IFERROR(HLOOKUP($D105,'BSX-II-LD-TS-CLS-AMBER'!$D$68:$S$83,$A105,FALSE),"")</f>
        <v>6818.1175403206553</v>
      </c>
      <c r="U105" s="53">
        <f>IFERROR(HLOOKUP($D105&amp;U$4,'BUG '!$D$77:$AY$92,$A105,FALSE),"")</f>
        <v>2</v>
      </c>
      <c r="V105" s="53">
        <f>IFERROR(HLOOKUP($D105&amp;V$4,'BUG '!$D$77:$AY$92,$A105,FALSE),"")</f>
        <v>0</v>
      </c>
      <c r="W105" s="53">
        <f>IFERROR(HLOOKUP($D105&amp;W$4,'BUG '!$D$77:$AY$92,$A105,FALSE),"")</f>
        <v>2</v>
      </c>
      <c r="X105" s="53">
        <f>IFERROR(HLOOKUP($D105,'BSX-II-LD-TS-CLS-AMBER'!$W$68:$AL$83,$A105,FALSE),"")</f>
        <v>138.30611238589049</v>
      </c>
      <c r="Y105" s="53">
        <f>IFERROR(HLOOKUP($D105,'BSX-II-LD-TS-CLS-AMBER'!$D$86:$S$101,$A105,FALSE),"")</f>
        <v>7176.9658322753294</v>
      </c>
      <c r="Z105" s="53">
        <f>IFERROR(HLOOKUP($D105&amp;Z$4,'BUG '!$D$95:$AY$110,$A105,FALSE),"")</f>
        <v>2</v>
      </c>
      <c r="AA105" s="53">
        <f>IFERROR(HLOOKUP($D105&amp;AA$4,'BUG '!$D$95:$AY$110,$A105,FALSE),"")</f>
        <v>0</v>
      </c>
      <c r="AB105" s="53">
        <f>IFERROR(HLOOKUP($D105&amp;AB$4,'BUG '!$D$95:$AY$110,$A105,FALSE),"")</f>
        <v>2</v>
      </c>
      <c r="AC105" s="53">
        <f>IFERROR(HLOOKUP($D105,'BSX-II-LD-TS-CLS-AMBER'!$W$86:$AL$101,$A105,FALSE),"")</f>
        <v>145.58538146611139</v>
      </c>
    </row>
    <row r="106" spans="1:29" ht="15.75" thickBot="1" x14ac:dyDescent="0.3">
      <c r="A106" s="45">
        <v>8</v>
      </c>
      <c r="B106" s="85" t="s">
        <v>37</v>
      </c>
      <c r="C106" s="88" t="s">
        <v>126</v>
      </c>
      <c r="D106" s="52" t="s">
        <v>116</v>
      </c>
      <c r="E106" s="53">
        <f>IFERROR(HLOOKUP($D106,'BSX-II-LD-TS-CLS-AMBER'!$D$14:$S$29,$A106,FALSE),"")</f>
        <v>9502.248503055911</v>
      </c>
      <c r="F106" s="53">
        <f>IFERROR(HLOOKUP($D106&amp;F$4,'BUG '!$D$23:$AY$38,$A106,FALSE),"")</f>
        <v>3</v>
      </c>
      <c r="G106" s="53">
        <f>IFERROR(HLOOKUP($D106&amp;G$4,'BUG '!$D$23:$AY$38,$A106,FALSE),"")</f>
        <v>0</v>
      </c>
      <c r="H106" s="53">
        <f>IFERROR(HLOOKUP($D106&amp;H$4,'BUG '!$D$23:$AY$38,$A106,FALSE),"")</f>
        <v>2</v>
      </c>
      <c r="I106" s="53">
        <f>IFERROR(HLOOKUP($D106,'BSX-II-LD-TS-CLS-AMBER'!$W$14:$AL$29,$A106,FALSE),"")</f>
        <v>124.97625288392888</v>
      </c>
      <c r="J106" s="53">
        <f>IFERROR(HLOOKUP($D106,'BSX-II-LD-TS-CLS-AMBER'!$D$32:$S$47,$A106,FALSE),"")</f>
        <v>9897.2148902740701</v>
      </c>
      <c r="K106" s="53">
        <f>IFERROR(HLOOKUP($D106&amp;K$4,'BUG '!$D$41:$AY$56,$A106,FALSE),"")</f>
        <v>3</v>
      </c>
      <c r="L106" s="53">
        <f>IFERROR(HLOOKUP($D106&amp;L$4,'BUG '!$D$41:$AY$56,$A106,FALSE),"")</f>
        <v>0</v>
      </c>
      <c r="M106" s="53">
        <f>IFERROR(HLOOKUP($D106&amp;M$4,'BUG '!$D$41:$AY$56,$A106,FALSE),"")</f>
        <v>2</v>
      </c>
      <c r="N106" s="53">
        <f>IFERROR(HLOOKUP($D106,'BSX-II-LD-TS-CLS-AMBER'!$W$32:$AL$47,$A106,FALSE),"")</f>
        <v>130.17096222811767</v>
      </c>
      <c r="O106" s="53">
        <f>IFERROR(HLOOKUP($D106,'BSX-II-LD-TS-CLS-AMBER'!$D$50:$S$65,$A106,FALSE),"")</f>
        <v>9897.2148902740701</v>
      </c>
      <c r="P106" s="53">
        <f>IFERROR(HLOOKUP($D106&amp;P$4,'BUG '!$D$59:$AY$74,$A106,FALSE),"")</f>
        <v>3</v>
      </c>
      <c r="Q106" s="53">
        <f>IFERROR(HLOOKUP($D106&amp;Q$4,'BUG '!$D$59:$AY$74,$A106,FALSE),"")</f>
        <v>0</v>
      </c>
      <c r="R106" s="53">
        <f>IFERROR(HLOOKUP($D106&amp;R$4,'BUG '!$D$59:$AY$74,$A106,FALSE),"")</f>
        <v>2</v>
      </c>
      <c r="S106" s="53">
        <f>IFERROR(HLOOKUP($D106,'BSX-II-LD-TS-CLS-AMBER'!$W$50:$AL$65,$A106,FALSE),"")</f>
        <v>130.17096222811767</v>
      </c>
      <c r="T106" s="53">
        <f>IFERROR(HLOOKUP($D106,'BSX-II-LD-TS-CLS-AMBER'!$D$68:$S$83,$A106,FALSE),"")</f>
        <v>9812.1044320127785</v>
      </c>
      <c r="U106" s="53">
        <f>IFERROR(HLOOKUP($D106&amp;U$4,'BUG '!$D$77:$AY$92,$A106,FALSE),"")</f>
        <v>3</v>
      </c>
      <c r="V106" s="53">
        <f>IFERROR(HLOOKUP($D106&amp;V$4,'BUG '!$D$77:$AY$92,$A106,FALSE),"")</f>
        <v>0</v>
      </c>
      <c r="W106" s="53">
        <f>IFERROR(HLOOKUP($D106&amp;W$4,'BUG '!$D$77:$AY$92,$A106,FALSE),"")</f>
        <v>2</v>
      </c>
      <c r="X106" s="53">
        <f>IFERROR(HLOOKUP($D106,'BSX-II-LD-TS-CLS-AMBER'!$W$68:$AL$83,$A106,FALSE),"")</f>
        <v>129.05156547151742</v>
      </c>
      <c r="Y106" s="53">
        <f>IFERROR(HLOOKUP($D106,'BSX-II-LD-TS-CLS-AMBER'!$D$86:$S$101,$A106,FALSE),"")</f>
        <v>10328.530981582509</v>
      </c>
      <c r="Z106" s="53">
        <f>IFERROR(HLOOKUP($D106&amp;Z$4,'BUG '!$D$95:$AY$110,$A106,FALSE),"")</f>
        <v>3</v>
      </c>
      <c r="AA106" s="53">
        <f>IFERROR(HLOOKUP($D106&amp;AA$4,'BUG '!$D$95:$AY$110,$A106,FALSE),"")</f>
        <v>0</v>
      </c>
      <c r="AB106" s="53">
        <f>IFERROR(HLOOKUP($D106&amp;AB$4,'BUG '!$D$95:$AY$110,$A106,FALSE),"")</f>
        <v>2</v>
      </c>
      <c r="AC106" s="53">
        <f>IFERROR(HLOOKUP($D106,'BSX-II-LD-TS-CLS-AMBER'!$W$86:$AL$101,$A106,FALSE),"")</f>
        <v>135.84375313470528</v>
      </c>
    </row>
    <row r="107" spans="1:29" ht="15.75" thickBot="1" x14ac:dyDescent="0.3">
      <c r="A107" s="45">
        <v>8</v>
      </c>
      <c r="B107" s="86"/>
      <c r="C107" s="89"/>
      <c r="D107" s="54" t="s">
        <v>10</v>
      </c>
      <c r="E107" s="53">
        <f>IFERROR(HLOOKUP($D107,'BSX-II-LD-TS-CLS-AMBER'!$D$14:$S$29,$A107,FALSE),"")</f>
        <v>9296.6151219618569</v>
      </c>
      <c r="F107" s="53">
        <f>IFERROR(HLOOKUP($D107&amp;F$4,'BUG '!$D$23:$AY$38,$A107,FALSE),"")</f>
        <v>2</v>
      </c>
      <c r="G107" s="53">
        <f>IFERROR(HLOOKUP($D107&amp;G$4,'BUG '!$D$23:$AY$38,$A107,FALSE),"")</f>
        <v>0</v>
      </c>
      <c r="H107" s="53">
        <f>IFERROR(HLOOKUP($D107&amp;H$4,'BUG '!$D$23:$AY$38,$A107,FALSE),"")</f>
        <v>3</v>
      </c>
      <c r="I107" s="53">
        <f>IFERROR(HLOOKUP($D107,'BSX-II-LD-TS-CLS-AMBER'!$W$14:$AL$29,$A107,FALSE),"")</f>
        <v>122.27170464687499</v>
      </c>
      <c r="J107" s="53">
        <f>IFERROR(HLOOKUP($D107,'BSX-II-LD-TS-CLS-AMBER'!$D$32:$S$47,$A107,FALSE),"")</f>
        <v>10105.016436915061</v>
      </c>
      <c r="K107" s="53">
        <f>IFERROR(HLOOKUP($D107&amp;K$4,'BUG '!$D$41:$AY$56,$A107,FALSE),"")</f>
        <v>2</v>
      </c>
      <c r="L107" s="53">
        <f>IFERROR(HLOOKUP($D107&amp;L$4,'BUG '!$D$41:$AY$56,$A107,FALSE),"")</f>
        <v>0</v>
      </c>
      <c r="M107" s="53">
        <f>IFERROR(HLOOKUP($D107&amp;M$4,'BUG '!$D$41:$AY$56,$A107,FALSE),"")</f>
        <v>3</v>
      </c>
      <c r="N107" s="53">
        <f>IFERROR(HLOOKUP($D107,'BSX-II-LD-TS-CLS-AMBER'!$W$32:$AL$47,$A107,FALSE),"")</f>
        <v>132.9040267900815</v>
      </c>
      <c r="O107" s="53">
        <f>IFERROR(HLOOKUP($D107,'BSX-II-LD-TS-CLS-AMBER'!$D$50:$S$65,$A107,FALSE),"")</f>
        <v>10105.016436915061</v>
      </c>
      <c r="P107" s="53">
        <f>IFERROR(HLOOKUP($D107&amp;P$4,'BUG '!$D$59:$AY$74,$A107,FALSE),"")</f>
        <v>2</v>
      </c>
      <c r="Q107" s="53">
        <f>IFERROR(HLOOKUP($D107&amp;Q$4,'BUG '!$D$59:$AY$74,$A107,FALSE),"")</f>
        <v>0</v>
      </c>
      <c r="R107" s="53">
        <f>IFERROR(HLOOKUP($D107&amp;R$4,'BUG '!$D$59:$AY$74,$A107,FALSE),"")</f>
        <v>3</v>
      </c>
      <c r="S107" s="53">
        <f>IFERROR(HLOOKUP($D107,'BSX-II-LD-TS-CLS-AMBER'!$W$50:$AL$65,$A107,FALSE),"")</f>
        <v>132.9040267900815</v>
      </c>
      <c r="T107" s="53">
        <f>IFERROR(HLOOKUP($D107,'BSX-II-LD-TS-CLS-AMBER'!$D$68:$S$83,$A107,FALSE),"")</f>
        <v>10051.271387504181</v>
      </c>
      <c r="U107" s="53">
        <f>IFERROR(HLOOKUP($D107&amp;U$4,'BUG '!$D$77:$AY$92,$A107,FALSE),"")</f>
        <v>2</v>
      </c>
      <c r="V107" s="53">
        <f>IFERROR(HLOOKUP($D107&amp;V$4,'BUG '!$D$77:$AY$92,$A107,FALSE),"")</f>
        <v>0</v>
      </c>
      <c r="W107" s="53">
        <f>IFERROR(HLOOKUP($D107&amp;W$4,'BUG '!$D$77:$AY$92,$A107,FALSE),"")</f>
        <v>3</v>
      </c>
      <c r="X107" s="53">
        <f>IFERROR(HLOOKUP($D107,'BSX-II-LD-TS-CLS-AMBER'!$W$68:$AL$83,$A107,FALSE),"")</f>
        <v>132.19715673882223</v>
      </c>
      <c r="Y107" s="53">
        <f>IFERROR(HLOOKUP($D107,'BSX-II-LD-TS-CLS-AMBER'!$D$86:$S$101,$A107,FALSE),"")</f>
        <v>10545.388424438621</v>
      </c>
      <c r="Z107" s="53">
        <f>IFERROR(HLOOKUP($D107&amp;Z$4,'BUG '!$D$95:$AY$110,$A107,FALSE),"")</f>
        <v>2</v>
      </c>
      <c r="AA107" s="53">
        <f>IFERROR(HLOOKUP($D107&amp;AA$4,'BUG '!$D$95:$AY$110,$A107,FALSE),"")</f>
        <v>0</v>
      </c>
      <c r="AB107" s="53">
        <f>IFERROR(HLOOKUP($D107&amp;AB$4,'BUG '!$D$95:$AY$110,$A107,FALSE),"")</f>
        <v>3</v>
      </c>
      <c r="AC107" s="53">
        <f>IFERROR(HLOOKUP($D107,'BSX-II-LD-TS-CLS-AMBER'!$W$86:$AL$101,$A107,FALSE),"")</f>
        <v>138.69592339834671</v>
      </c>
    </row>
    <row r="108" spans="1:29" ht="15.75" thickBot="1" x14ac:dyDescent="0.3">
      <c r="A108" s="45">
        <v>8</v>
      </c>
      <c r="B108" s="86"/>
      <c r="C108" s="89"/>
      <c r="D108" s="54" t="s">
        <v>11</v>
      </c>
      <c r="E108" s="53">
        <f>IFERROR(HLOOKUP($D108,'BSX-II-LD-TS-CLS-AMBER'!$D$14:$S$29,$A108,FALSE),"")</f>
        <v>7869.1493963452513</v>
      </c>
      <c r="F108" s="53">
        <f>IFERROR(HLOOKUP($D108&amp;F$4,'BUG '!$D$23:$AY$38,$A108,FALSE),"")</f>
        <v>1</v>
      </c>
      <c r="G108" s="53">
        <f>IFERROR(HLOOKUP($D108&amp;G$4,'BUG '!$D$23:$AY$38,$A108,FALSE),"")</f>
        <v>0</v>
      </c>
      <c r="H108" s="53">
        <f>IFERROR(HLOOKUP($D108&amp;H$4,'BUG '!$D$23:$AY$38,$A108,FALSE),"")</f>
        <v>2</v>
      </c>
      <c r="I108" s="53">
        <f>IFERROR(HLOOKUP($D108,'BSX-II-LD-TS-CLS-AMBER'!$W$14:$AL$29,$A108,FALSE),"")</f>
        <v>103.49727273737179</v>
      </c>
      <c r="J108" s="53">
        <f>IFERROR(HLOOKUP($D108,'BSX-II-LD-TS-CLS-AMBER'!$D$32:$S$47,$A108,FALSE),"")</f>
        <v>8553.423256897011</v>
      </c>
      <c r="K108" s="53">
        <f>IFERROR(HLOOKUP($D108&amp;K$4,'BUG '!$D$41:$AY$56,$A108,FALSE),"")</f>
        <v>2</v>
      </c>
      <c r="L108" s="53">
        <f>IFERROR(HLOOKUP($D108&amp;L$4,'BUG '!$D$41:$AY$56,$A108,FALSE),"")</f>
        <v>0</v>
      </c>
      <c r="M108" s="53">
        <f>IFERROR(HLOOKUP($D108&amp;M$4,'BUG '!$D$41:$AY$56,$A108,FALSE),"")</f>
        <v>2</v>
      </c>
      <c r="N108" s="53">
        <f>IFERROR(HLOOKUP($D108,'BSX-II-LD-TS-CLS-AMBER'!$W$32:$AL$47,$A108,FALSE),"")</f>
        <v>112.49703558409975</v>
      </c>
      <c r="O108" s="53">
        <f>IFERROR(HLOOKUP($D108,'BSX-II-LD-TS-CLS-AMBER'!$D$50:$S$65,$A108,FALSE),"")</f>
        <v>8553.423256897011</v>
      </c>
      <c r="P108" s="53">
        <f>IFERROR(HLOOKUP($D108&amp;P$4,'BUG '!$D$59:$AY$74,$A108,FALSE),"")</f>
        <v>2</v>
      </c>
      <c r="Q108" s="53">
        <f>IFERROR(HLOOKUP($D108&amp;Q$4,'BUG '!$D$59:$AY$74,$A108,FALSE),"")</f>
        <v>0</v>
      </c>
      <c r="R108" s="53">
        <f>IFERROR(HLOOKUP($D108&amp;R$4,'BUG '!$D$59:$AY$74,$A108,FALSE),"")</f>
        <v>2</v>
      </c>
      <c r="S108" s="53">
        <f>IFERROR(HLOOKUP($D108,'BSX-II-LD-TS-CLS-AMBER'!$W$50:$AL$65,$A108,FALSE),"")</f>
        <v>112.49703558409975</v>
      </c>
      <c r="T108" s="53">
        <f>IFERROR(HLOOKUP($D108,'BSX-II-LD-TS-CLS-AMBER'!$D$68:$S$83,$A108,FALSE),"")</f>
        <v>8507.930589127096</v>
      </c>
      <c r="U108" s="53">
        <f>IFERROR(HLOOKUP($D108&amp;U$4,'BUG '!$D$77:$AY$92,$A108,FALSE),"")</f>
        <v>2</v>
      </c>
      <c r="V108" s="53">
        <f>IFERROR(HLOOKUP($D108&amp;V$4,'BUG '!$D$77:$AY$92,$A108,FALSE),"")</f>
        <v>0</v>
      </c>
      <c r="W108" s="53">
        <f>IFERROR(HLOOKUP($D108&amp;W$4,'BUG '!$D$77:$AY$92,$A108,FALSE),"")</f>
        <v>2</v>
      </c>
      <c r="X108" s="53">
        <f>IFERROR(HLOOKUP($D108,'BSX-II-LD-TS-CLS-AMBER'!$W$68:$AL$83,$A108,FALSE),"")</f>
        <v>111.89870318416841</v>
      </c>
      <c r="Y108" s="53">
        <f>IFERROR(HLOOKUP($D108,'BSX-II-LD-TS-CLS-AMBER'!$D$86:$S$101,$A108,FALSE),"")</f>
        <v>8926.1775243724915</v>
      </c>
      <c r="Z108" s="53">
        <f>IFERROR(HLOOKUP($D108&amp;Z$4,'BUG '!$D$95:$AY$110,$A108,FALSE),"")</f>
        <v>2</v>
      </c>
      <c r="AA108" s="53">
        <f>IFERROR(HLOOKUP($D108&amp;AA$4,'BUG '!$D$95:$AY$110,$A108,FALSE),"")</f>
        <v>0</v>
      </c>
      <c r="AB108" s="53">
        <f>IFERROR(HLOOKUP($D108&amp;AB$4,'BUG '!$D$95:$AY$110,$A108,FALSE),"")</f>
        <v>2</v>
      </c>
      <c r="AC108" s="53">
        <f>IFERROR(HLOOKUP($D108,'BSX-II-LD-TS-CLS-AMBER'!$W$86:$AL$101,$A108,FALSE),"")</f>
        <v>117.39960486342322</v>
      </c>
    </row>
    <row r="109" spans="1:29" ht="15.75" thickBot="1" x14ac:dyDescent="0.3">
      <c r="A109" s="45">
        <v>8</v>
      </c>
      <c r="B109" s="86"/>
      <c r="C109" s="89"/>
      <c r="D109" s="54" t="s">
        <v>59</v>
      </c>
      <c r="E109" s="53">
        <f>IFERROR(HLOOKUP($D109,'BSX-II-LD-TS-CLS-AMBER'!$D$14:$S$29,$A109,FALSE),"")</f>
        <v>7826.3233911014349</v>
      </c>
      <c r="F109" s="53">
        <f>IFERROR(HLOOKUP($D109&amp;F$4,'BUG '!$D$23:$AY$38,$A109,FALSE),"")</f>
        <v>1</v>
      </c>
      <c r="G109" s="53">
        <f>IFERROR(HLOOKUP($D109&amp;G$4,'BUG '!$D$23:$AY$38,$A109,FALSE),"")</f>
        <v>0</v>
      </c>
      <c r="H109" s="53">
        <f>IFERROR(HLOOKUP($D109&amp;H$4,'BUG '!$D$23:$AY$38,$A109,FALSE),"")</f>
        <v>2</v>
      </c>
      <c r="I109" s="53">
        <f>IFERROR(HLOOKUP($D109,'BSX-II-LD-TS-CLS-AMBER'!$W$14:$AL$29,$A109,FALSE),"")</f>
        <v>102.93401303524567</v>
      </c>
      <c r="J109" s="53">
        <f>IFERROR(HLOOKUP($D109,'BSX-II-LD-TS-CLS-AMBER'!$D$32:$S$47,$A109,FALSE),"")</f>
        <v>8506.8732511972121</v>
      </c>
      <c r="K109" s="53">
        <f>IFERROR(HLOOKUP($D109&amp;K$4,'BUG '!$D$41:$AY$56,$A109,FALSE),"")</f>
        <v>1</v>
      </c>
      <c r="L109" s="53">
        <f>IFERROR(HLOOKUP($D109&amp;L$4,'BUG '!$D$41:$AY$56,$A109,FALSE),"")</f>
        <v>0</v>
      </c>
      <c r="M109" s="53">
        <f>IFERROR(HLOOKUP($D109&amp;M$4,'BUG '!$D$41:$AY$56,$A109,FALSE),"")</f>
        <v>2</v>
      </c>
      <c r="N109" s="53">
        <f>IFERROR(HLOOKUP($D109,'BSX-II-LD-TS-CLS-AMBER'!$W$32:$AL$47,$A109,FALSE),"")</f>
        <v>111.88479677744094</v>
      </c>
      <c r="O109" s="53">
        <f>IFERROR(HLOOKUP($D109,'BSX-II-LD-TS-CLS-AMBER'!$D$50:$S$65,$A109,FALSE),"")</f>
        <v>8506.8732511972121</v>
      </c>
      <c r="P109" s="53">
        <f>IFERROR(HLOOKUP($D109&amp;P$4,'BUG '!$D$59:$AY$74,$A109,FALSE),"")</f>
        <v>1</v>
      </c>
      <c r="Q109" s="53">
        <f>IFERROR(HLOOKUP($D109&amp;Q$4,'BUG '!$D$59:$AY$74,$A109,FALSE),"")</f>
        <v>0</v>
      </c>
      <c r="R109" s="53">
        <f>IFERROR(HLOOKUP($D109&amp;R$4,'BUG '!$D$59:$AY$74,$A109,FALSE),"")</f>
        <v>2</v>
      </c>
      <c r="S109" s="53">
        <f>IFERROR(HLOOKUP($D109,'BSX-II-LD-TS-CLS-AMBER'!$W$50:$AL$65,$A109,FALSE),"")</f>
        <v>111.88479677744094</v>
      </c>
      <c r="T109" s="53">
        <f>IFERROR(HLOOKUP($D109,'BSX-II-LD-TS-CLS-AMBER'!$D$68:$S$83,$A109,FALSE),"")</f>
        <v>8461.6281666323339</v>
      </c>
      <c r="U109" s="53">
        <f>IFERROR(HLOOKUP($D109&amp;U$4,'BUG '!$D$77:$AY$92,$A109,FALSE),"")</f>
        <v>1</v>
      </c>
      <c r="V109" s="53">
        <f>IFERROR(HLOOKUP($D109&amp;V$4,'BUG '!$D$77:$AY$92,$A109,FALSE),"")</f>
        <v>0</v>
      </c>
      <c r="W109" s="53">
        <f>IFERROR(HLOOKUP($D109&amp;W$4,'BUG '!$D$77:$AY$92,$A109,FALSE),"")</f>
        <v>2</v>
      </c>
      <c r="X109" s="53">
        <f>IFERROR(HLOOKUP($D109,'BSX-II-LD-TS-CLS-AMBER'!$W$68:$AL$83,$A109,FALSE),"")</f>
        <v>111.28972066166514</v>
      </c>
      <c r="Y109" s="53">
        <f>IFERROR(HLOOKUP($D109,'BSX-II-LD-TS-CLS-AMBER'!$D$86:$S$101,$A109,FALSE),"")</f>
        <v>8877.5988907474202</v>
      </c>
      <c r="Z109" s="53">
        <f>IFERROR(HLOOKUP($D109&amp;Z$4,'BUG '!$D$95:$AY$110,$A109,FALSE),"")</f>
        <v>1</v>
      </c>
      <c r="AA109" s="53">
        <f>IFERROR(HLOOKUP($D109&amp;AA$4,'BUG '!$D$95:$AY$110,$A109,FALSE),"")</f>
        <v>0</v>
      </c>
      <c r="AB109" s="53">
        <f>IFERROR(HLOOKUP($D109&amp;AB$4,'BUG '!$D$95:$AY$110,$A109,FALSE),"")</f>
        <v>2</v>
      </c>
      <c r="AC109" s="53">
        <f>IFERROR(HLOOKUP($D109,'BSX-II-LD-TS-CLS-AMBER'!$W$86:$AL$101,$A109,FALSE),"")</f>
        <v>116.76068497001798</v>
      </c>
    </row>
    <row r="110" spans="1:29" ht="15.75" thickBot="1" x14ac:dyDescent="0.3">
      <c r="A110" s="45">
        <v>8</v>
      </c>
      <c r="B110" s="86"/>
      <c r="C110" s="89"/>
      <c r="D110" s="54" t="s">
        <v>60</v>
      </c>
      <c r="E110" s="53">
        <f>IFERROR(HLOOKUP($D110,'BSX-II-LD-TS-CLS-AMBER'!$D$14:$S$29,$A110,FALSE),"")</f>
        <v>7671.8466270655308</v>
      </c>
      <c r="F110" s="53">
        <f>IFERROR(HLOOKUP($D110&amp;F$4,'BUG '!$D$23:$AY$38,$A110,FALSE),"")</f>
        <v>1</v>
      </c>
      <c r="G110" s="53">
        <f>IFERROR(HLOOKUP($D110&amp;G$4,'BUG '!$D$23:$AY$38,$A110,FALSE),"")</f>
        <v>0</v>
      </c>
      <c r="H110" s="53">
        <f>IFERROR(HLOOKUP($D110&amp;H$4,'BUG '!$D$23:$AY$38,$A110,FALSE),"")</f>
        <v>2</v>
      </c>
      <c r="I110" s="53">
        <f>IFERROR(HLOOKUP($D110,'BSX-II-LD-TS-CLS-AMBER'!$W$14:$AL$29,$A110,FALSE),"")</f>
        <v>100.9022910569546</v>
      </c>
      <c r="J110" s="53">
        <f>IFERROR(HLOOKUP($D110,'BSX-II-LD-TS-CLS-AMBER'!$D$32:$S$47,$A110,FALSE),"")</f>
        <v>8338.9637250712294</v>
      </c>
      <c r="K110" s="53">
        <f>IFERROR(HLOOKUP($D110&amp;K$4,'BUG '!$D$41:$AY$56,$A110,FALSE),"")</f>
        <v>2</v>
      </c>
      <c r="L110" s="53">
        <f>IFERROR(HLOOKUP($D110&amp;L$4,'BUG '!$D$41:$AY$56,$A110,FALSE),"")</f>
        <v>0</v>
      </c>
      <c r="M110" s="53">
        <f>IFERROR(HLOOKUP($D110&amp;M$4,'BUG '!$D$41:$AY$56,$A110,FALSE),"")</f>
        <v>2</v>
      </c>
      <c r="N110" s="53">
        <f>IFERROR(HLOOKUP($D110,'BSX-II-LD-TS-CLS-AMBER'!$W$32:$AL$47,$A110,FALSE),"")</f>
        <v>109.67640332277674</v>
      </c>
      <c r="O110" s="53">
        <f>IFERROR(HLOOKUP($D110,'BSX-II-LD-TS-CLS-AMBER'!$D$50:$S$65,$A110,FALSE),"")</f>
        <v>8338.9637250712294</v>
      </c>
      <c r="P110" s="53">
        <f>IFERROR(HLOOKUP($D110&amp;P$4,'BUG '!$D$59:$AY$74,$A110,FALSE),"")</f>
        <v>2</v>
      </c>
      <c r="Q110" s="53">
        <f>IFERROR(HLOOKUP($D110&amp;Q$4,'BUG '!$D$59:$AY$74,$A110,FALSE),"")</f>
        <v>0</v>
      </c>
      <c r="R110" s="53">
        <f>IFERROR(HLOOKUP($D110&amp;R$4,'BUG '!$D$59:$AY$74,$A110,FALSE),"")</f>
        <v>2</v>
      </c>
      <c r="S110" s="53">
        <f>IFERROR(HLOOKUP($D110,'BSX-II-LD-TS-CLS-AMBER'!$W$50:$AL$65,$A110,FALSE),"")</f>
        <v>109.67640332277674</v>
      </c>
      <c r="T110" s="53">
        <f>IFERROR(HLOOKUP($D110,'BSX-II-LD-TS-CLS-AMBER'!$D$68:$S$83,$A110,FALSE),"")</f>
        <v>8294.6116925696078</v>
      </c>
      <c r="U110" s="53">
        <f>IFERROR(HLOOKUP($D110&amp;U$4,'BUG '!$D$77:$AY$92,$A110,FALSE),"")</f>
        <v>2</v>
      </c>
      <c r="V110" s="53">
        <f>IFERROR(HLOOKUP($D110&amp;V$4,'BUG '!$D$77:$AY$92,$A110,FALSE),"")</f>
        <v>0</v>
      </c>
      <c r="W110" s="53">
        <f>IFERROR(HLOOKUP($D110&amp;W$4,'BUG '!$D$77:$AY$92,$A110,FALSE),"")</f>
        <v>2</v>
      </c>
      <c r="X110" s="53">
        <f>IFERROR(HLOOKUP($D110,'BSX-II-LD-TS-CLS-AMBER'!$W$68:$AL$83,$A110,FALSE),"")</f>
        <v>109.09307287966568</v>
      </c>
      <c r="Y110" s="53">
        <f>IFERROR(HLOOKUP($D110,'BSX-II-LD-TS-CLS-AMBER'!$D$86:$S$101,$A110,FALSE),"")</f>
        <v>8702.3719443870577</v>
      </c>
      <c r="Z110" s="53">
        <f>IFERROR(HLOOKUP($D110&amp;Z$4,'BUG '!$D$95:$AY$110,$A110,FALSE),"")</f>
        <v>2</v>
      </c>
      <c r="AA110" s="53">
        <f>IFERROR(HLOOKUP($D110&amp;AA$4,'BUG '!$D$95:$AY$110,$A110,FALSE),"")</f>
        <v>0</v>
      </c>
      <c r="AB110" s="53">
        <f>IFERROR(HLOOKUP($D110&amp;AB$4,'BUG '!$D$95:$AY$110,$A110,FALSE),"")</f>
        <v>2</v>
      </c>
      <c r="AC110" s="53">
        <f>IFERROR(HLOOKUP($D110,'BSX-II-LD-TS-CLS-AMBER'!$W$86:$AL$101,$A110,FALSE),"")</f>
        <v>114.45605074019663</v>
      </c>
    </row>
    <row r="111" spans="1:29" ht="15.75" thickBot="1" x14ac:dyDescent="0.3">
      <c r="A111" s="45">
        <v>8</v>
      </c>
      <c r="B111" s="86"/>
      <c r="C111" s="89"/>
      <c r="D111" s="54" t="s">
        <v>143</v>
      </c>
      <c r="E111" s="53">
        <f>IFERROR(HLOOKUP($D111,'BSX-II-LD-TS-CLS-AMBER'!$D$14:$S$29,$A111,FALSE),"")</f>
        <v>8924.7456802690285</v>
      </c>
      <c r="F111" s="53">
        <f>IFERROR(HLOOKUP($D111&amp;F$4,'BUG '!$D$23:$AY$38,$A111,FALSE),"")</f>
        <v>2</v>
      </c>
      <c r="G111" s="53">
        <f>IFERROR(HLOOKUP($D111&amp;G$4,'BUG '!$D$23:$AY$38,$A111,FALSE),"")</f>
        <v>0</v>
      </c>
      <c r="H111" s="53">
        <f>IFERROR(HLOOKUP($D111&amp;H$4,'BUG '!$D$23:$AY$38,$A111,FALSE),"")</f>
        <v>2</v>
      </c>
      <c r="I111" s="53">
        <f>IFERROR(HLOOKUP($D111,'BSX-II-LD-TS-CLS-AMBER'!$W$14:$AL$29,$A111,FALSE),"")</f>
        <v>117.38077284585314</v>
      </c>
      <c r="J111" s="53">
        <f>IFERROR(HLOOKUP($D111,'BSX-II-LD-TS-CLS-AMBER'!$D$32:$S$47,$A111,FALSE),"")</f>
        <v>9700.810522031552</v>
      </c>
      <c r="K111" s="53">
        <f>IFERROR(HLOOKUP($D111&amp;K$4,'BUG '!$D$41:$AY$56,$A111,FALSE),"")</f>
        <v>2</v>
      </c>
      <c r="L111" s="53">
        <f>IFERROR(HLOOKUP($D111&amp;L$4,'BUG '!$D$41:$AY$56,$A111,FALSE),"")</f>
        <v>0</v>
      </c>
      <c r="M111" s="53">
        <f>IFERROR(HLOOKUP($D111&amp;M$4,'BUG '!$D$41:$AY$56,$A111,FALSE),"")</f>
        <v>2</v>
      </c>
      <c r="N111" s="53">
        <f>IFERROR(HLOOKUP($D111,'BSX-II-LD-TS-CLS-AMBER'!$W$32:$AL$47,$A111,FALSE),"")</f>
        <v>127.58779657157949</v>
      </c>
      <c r="O111" s="53">
        <f>IFERROR(HLOOKUP($D111,'BSX-II-LD-TS-CLS-AMBER'!$D$50:$S$65,$A111,FALSE),"")</f>
        <v>9700.810522031552</v>
      </c>
      <c r="P111" s="53">
        <f>IFERROR(HLOOKUP($D111&amp;P$4,'BUG '!$D$59:$AY$74,$A111,FALSE),"")</f>
        <v>2</v>
      </c>
      <c r="Q111" s="53">
        <f>IFERROR(HLOOKUP($D111&amp;Q$4,'BUG '!$D$59:$AY$74,$A111,FALSE),"")</f>
        <v>0</v>
      </c>
      <c r="R111" s="53">
        <f>IFERROR(HLOOKUP($D111&amp;R$4,'BUG '!$D$59:$AY$74,$A111,FALSE),"")</f>
        <v>2</v>
      </c>
      <c r="S111" s="53">
        <f>IFERROR(HLOOKUP($D111,'BSX-II-LD-TS-CLS-AMBER'!$W$50:$AL$65,$A111,FALSE),"")</f>
        <v>127.58779657157949</v>
      </c>
      <c r="T111" s="53">
        <f>IFERROR(HLOOKUP($D111,'BSX-II-LD-TS-CLS-AMBER'!$D$68:$S$83,$A111,FALSE),"")</f>
        <v>9617.3890304109736</v>
      </c>
      <c r="U111" s="53">
        <f>IFERROR(HLOOKUP($D111&amp;U$4,'BUG '!$D$77:$AY$92,$A111,FALSE),"")</f>
        <v>2</v>
      </c>
      <c r="V111" s="53">
        <f>IFERROR(HLOOKUP($D111&amp;V$4,'BUG '!$D$77:$AY$92,$A111,FALSE),"")</f>
        <v>0</v>
      </c>
      <c r="W111" s="53">
        <f>IFERROR(HLOOKUP($D111&amp;W$4,'BUG '!$D$77:$AY$92,$A111,FALSE),"")</f>
        <v>2</v>
      </c>
      <c r="X111" s="53">
        <f>IFERROR(HLOOKUP($D111,'BSX-II-LD-TS-CLS-AMBER'!$W$68:$AL$83,$A111,FALSE),"")</f>
        <v>126.49061358069318</v>
      </c>
      <c r="Y111" s="53">
        <f>IFERROR(HLOOKUP($D111,'BSX-II-LD-TS-CLS-AMBER'!$D$86:$S$101,$A111,FALSE),"")</f>
        <v>10123.567400938784</v>
      </c>
      <c r="Z111" s="53">
        <f>IFERROR(HLOOKUP($D111&amp;Z$4,'BUG '!$D$95:$AY$110,$A111,FALSE),"")</f>
        <v>2</v>
      </c>
      <c r="AA111" s="53">
        <f>IFERROR(HLOOKUP($D111&amp;AA$4,'BUG '!$D$95:$AY$110,$A111,FALSE),"")</f>
        <v>0</v>
      </c>
      <c r="AB111" s="53">
        <f>IFERROR(HLOOKUP($D111&amp;AB$4,'BUG '!$D$95:$AY$110,$A111,FALSE),"")</f>
        <v>2</v>
      </c>
      <c r="AC111" s="53">
        <f>IFERROR(HLOOKUP($D111,'BSX-II-LD-TS-CLS-AMBER'!$W$86:$AL$101,$A111,FALSE),"")</f>
        <v>133.14801430212393</v>
      </c>
    </row>
    <row r="112" spans="1:29" ht="15.75" thickBot="1" x14ac:dyDescent="0.3">
      <c r="A112" s="45">
        <v>8</v>
      </c>
      <c r="B112" s="86"/>
      <c r="C112" s="89"/>
      <c r="D112" s="54" t="s">
        <v>62</v>
      </c>
      <c r="E112" s="53">
        <f>IFERROR(HLOOKUP($D112,'BSX-II-LD-TS-CLS-AMBER'!$D$14:$S$29,$A112,FALSE),"")</f>
        <v>7568.7738535716453</v>
      </c>
      <c r="F112" s="53">
        <f>IFERROR(HLOOKUP($D112&amp;F$4,'BUG '!$D$23:$AY$38,$A112,FALSE),"")</f>
        <v>2</v>
      </c>
      <c r="G112" s="53">
        <f>IFERROR(HLOOKUP($D112&amp;G$4,'BUG '!$D$23:$AY$38,$A112,FALSE),"")</f>
        <v>0</v>
      </c>
      <c r="H112" s="53">
        <f>IFERROR(HLOOKUP($D112&amp;H$4,'BUG '!$D$23:$AY$38,$A112,FALSE),"")</f>
        <v>2</v>
      </c>
      <c r="I112" s="53">
        <f>IFERROR(HLOOKUP($D112,'BSX-II-LD-TS-CLS-AMBER'!$W$14:$AL$29,$A112,FALSE),"")</f>
        <v>99.546648863269908</v>
      </c>
      <c r="J112" s="53">
        <f>IFERROR(HLOOKUP($D112,'BSX-II-LD-TS-CLS-AMBER'!$D$32:$S$47,$A112,FALSE),"")</f>
        <v>8226.9281017083067</v>
      </c>
      <c r="K112" s="53">
        <f>IFERROR(HLOOKUP($D112&amp;K$4,'BUG '!$D$41:$AY$56,$A112,FALSE),"")</f>
        <v>2</v>
      </c>
      <c r="L112" s="53">
        <f>IFERROR(HLOOKUP($D112&amp;L$4,'BUG '!$D$41:$AY$56,$A112,FALSE),"")</f>
        <v>0</v>
      </c>
      <c r="M112" s="53">
        <f>IFERROR(HLOOKUP($D112&amp;M$4,'BUG '!$D$41:$AY$56,$A112,FALSE),"")</f>
        <v>2</v>
      </c>
      <c r="N112" s="53">
        <f>IFERROR(HLOOKUP($D112,'BSX-II-LD-TS-CLS-AMBER'!$W$32:$AL$47,$A112,FALSE),"")</f>
        <v>108.20287919920636</v>
      </c>
      <c r="O112" s="53">
        <f>IFERROR(HLOOKUP($D112,'BSX-II-LD-TS-CLS-AMBER'!$D$50:$S$65,$A112,FALSE),"")</f>
        <v>8226.9281017083067</v>
      </c>
      <c r="P112" s="53">
        <f>IFERROR(HLOOKUP($D112&amp;P$4,'BUG '!$D$59:$AY$74,$A112,FALSE),"")</f>
        <v>2</v>
      </c>
      <c r="Q112" s="53">
        <f>IFERROR(HLOOKUP($D112&amp;Q$4,'BUG '!$D$59:$AY$74,$A112,FALSE),"")</f>
        <v>0</v>
      </c>
      <c r="R112" s="53">
        <f>IFERROR(HLOOKUP($D112&amp;R$4,'BUG '!$D$59:$AY$74,$A112,FALSE),"")</f>
        <v>2</v>
      </c>
      <c r="S112" s="53">
        <f>IFERROR(HLOOKUP($D112,'BSX-II-LD-TS-CLS-AMBER'!$W$50:$AL$65,$A112,FALSE),"")</f>
        <v>108.20287919920636</v>
      </c>
      <c r="T112" s="53">
        <f>IFERROR(HLOOKUP($D112,'BSX-II-LD-TS-CLS-AMBER'!$D$68:$S$83,$A112,FALSE),"")</f>
        <v>8183.1719475163354</v>
      </c>
      <c r="U112" s="53">
        <f>IFERROR(HLOOKUP($D112&amp;U$4,'BUG '!$D$77:$AY$92,$A112,FALSE),"")</f>
        <v>2</v>
      </c>
      <c r="V112" s="53">
        <f>IFERROR(HLOOKUP($D112&amp;V$4,'BUG '!$D$77:$AY$92,$A112,FALSE),"")</f>
        <v>0</v>
      </c>
      <c r="W112" s="53">
        <f>IFERROR(HLOOKUP($D112&amp;W$4,'BUG '!$D$77:$AY$92,$A112,FALSE),"")</f>
        <v>2</v>
      </c>
      <c r="X112" s="53">
        <f>IFERROR(HLOOKUP($D112,'BSX-II-LD-TS-CLS-AMBER'!$W$68:$AL$83,$A112,FALSE),"")</f>
        <v>107.62738591572032</v>
      </c>
      <c r="Y112" s="53">
        <f>IFERROR(HLOOKUP($D112,'BSX-II-LD-TS-CLS-AMBER'!$D$86:$S$101,$A112,FALSE),"")</f>
        <v>8585.4538598780528</v>
      </c>
      <c r="Z112" s="53">
        <f>IFERROR(HLOOKUP($D112&amp;Z$4,'BUG '!$D$95:$AY$110,$A112,FALSE),"")</f>
        <v>2</v>
      </c>
      <c r="AA112" s="53">
        <f>IFERROR(HLOOKUP($D112&amp;AA$4,'BUG '!$D$95:$AY$110,$A112,FALSE),"")</f>
        <v>0</v>
      </c>
      <c r="AB112" s="53">
        <f>IFERROR(HLOOKUP($D112&amp;AB$4,'BUG '!$D$95:$AY$110,$A112,FALSE),"")</f>
        <v>2</v>
      </c>
      <c r="AC112" s="53">
        <f>IFERROR(HLOOKUP($D112,'BSX-II-LD-TS-CLS-AMBER'!$W$86:$AL$101,$A112,FALSE),"")</f>
        <v>112.91831111029715</v>
      </c>
    </row>
    <row r="113" spans="1:29" ht="15.75" thickBot="1" x14ac:dyDescent="0.3">
      <c r="A113" s="45">
        <v>8</v>
      </c>
      <c r="B113" s="86"/>
      <c r="C113" s="89"/>
      <c r="D113" s="54" t="s">
        <v>12</v>
      </c>
      <c r="E113" s="53">
        <f>IFERROR(HLOOKUP($D113,'BSX-II-LD-TS-CLS-AMBER'!$D$14:$S$29,$A113,FALSE),"")</f>
        <v>9320.7798751321207</v>
      </c>
      <c r="F113" s="53">
        <f>IFERROR(HLOOKUP($D113&amp;F$4,'BUG '!$D$23:$AY$38,$A113,FALSE),"")</f>
        <v>1</v>
      </c>
      <c r="G113" s="53">
        <f>IFERROR(HLOOKUP($D113&amp;G$4,'BUG '!$D$23:$AY$38,$A113,FALSE),"")</f>
        <v>0</v>
      </c>
      <c r="H113" s="53">
        <f>IFERROR(HLOOKUP($D113&amp;H$4,'BUG '!$D$23:$AY$38,$A113,FALSE),"")</f>
        <v>2</v>
      </c>
      <c r="I113" s="53">
        <f>IFERROR(HLOOKUP($D113,'BSX-II-LD-TS-CLS-AMBER'!$W$14:$AL$29,$A113,FALSE),"")</f>
        <v>122.58952629741522</v>
      </c>
      <c r="J113" s="53">
        <f>IFERROR(HLOOKUP($D113,'BSX-II-LD-TS-CLS-AMBER'!$D$32:$S$47,$A113,FALSE),"")</f>
        <v>10131.282472969695</v>
      </c>
      <c r="K113" s="53">
        <f>IFERROR(HLOOKUP($D113&amp;K$4,'BUG '!$D$41:$AY$56,$A113,FALSE),"")</f>
        <v>1</v>
      </c>
      <c r="L113" s="53">
        <f>IFERROR(HLOOKUP($D113&amp;L$4,'BUG '!$D$41:$AY$56,$A113,FALSE),"")</f>
        <v>0</v>
      </c>
      <c r="M113" s="53">
        <f>IFERROR(HLOOKUP($D113&amp;M$4,'BUG '!$D$41:$AY$56,$A113,FALSE),"")</f>
        <v>2</v>
      </c>
      <c r="N113" s="53">
        <f>IFERROR(HLOOKUP($D113,'BSX-II-LD-TS-CLS-AMBER'!$W$32:$AL$47,$A113,FALSE),"")</f>
        <v>133.24948510588609</v>
      </c>
      <c r="O113" s="53">
        <f>IFERROR(HLOOKUP($D113,'BSX-II-LD-TS-CLS-AMBER'!$D$50:$S$65,$A113,FALSE),"")</f>
        <v>10131.282472969695</v>
      </c>
      <c r="P113" s="53">
        <f>IFERROR(HLOOKUP($D113&amp;P$4,'BUG '!$D$59:$AY$74,$A113,FALSE),"")</f>
        <v>1</v>
      </c>
      <c r="Q113" s="53">
        <f>IFERROR(HLOOKUP($D113&amp;Q$4,'BUG '!$D$59:$AY$74,$A113,FALSE),"")</f>
        <v>0</v>
      </c>
      <c r="R113" s="53">
        <f>IFERROR(HLOOKUP($D113&amp;R$4,'BUG '!$D$59:$AY$74,$A113,FALSE),"")</f>
        <v>2</v>
      </c>
      <c r="S113" s="53">
        <f>IFERROR(HLOOKUP($D113,'BSX-II-LD-TS-CLS-AMBER'!$W$50:$AL$65,$A113,FALSE),"")</f>
        <v>133.24948510588609</v>
      </c>
      <c r="T113" s="53">
        <f>IFERROR(HLOOKUP($D113,'BSX-II-LD-TS-CLS-AMBER'!$D$68:$S$83,$A113,FALSE),"")</f>
        <v>10077.397723696435</v>
      </c>
      <c r="U113" s="53">
        <f>IFERROR(HLOOKUP($D113&amp;U$4,'BUG '!$D$77:$AY$92,$A113,FALSE),"")</f>
        <v>1</v>
      </c>
      <c r="V113" s="53">
        <f>IFERROR(HLOOKUP($D113&amp;V$4,'BUG '!$D$77:$AY$92,$A113,FALSE),"")</f>
        <v>0</v>
      </c>
      <c r="W113" s="53">
        <f>IFERROR(HLOOKUP($D113&amp;W$4,'BUG '!$D$77:$AY$92,$A113,FALSE),"")</f>
        <v>2</v>
      </c>
      <c r="X113" s="53">
        <f>IFERROR(HLOOKUP($D113,'BSX-II-LD-TS-CLS-AMBER'!$W$68:$AL$83,$A113,FALSE),"")</f>
        <v>132.54077768262763</v>
      </c>
      <c r="Y113" s="53">
        <f>IFERROR(HLOOKUP($D113,'BSX-II-LD-TS-CLS-AMBER'!$D$86:$S$101,$A113,FALSE),"")</f>
        <v>10572.799122312852</v>
      </c>
      <c r="Z113" s="53">
        <f>IFERROR(HLOOKUP($D113&amp;Z$4,'BUG '!$D$95:$AY$110,$A113,FALSE),"")</f>
        <v>1</v>
      </c>
      <c r="AA113" s="53">
        <f>IFERROR(HLOOKUP($D113&amp;AA$4,'BUG '!$D$95:$AY$110,$A113,FALSE),"")</f>
        <v>0</v>
      </c>
      <c r="AB113" s="53">
        <f>IFERROR(HLOOKUP($D113&amp;AB$4,'BUG '!$D$95:$AY$110,$A113,FALSE),"")</f>
        <v>2</v>
      </c>
      <c r="AC113" s="53">
        <f>IFERROR(HLOOKUP($D113,'BSX-II-LD-TS-CLS-AMBER'!$W$86:$AL$101,$A113,FALSE),"")</f>
        <v>139.05643662931024</v>
      </c>
    </row>
    <row r="114" spans="1:29" ht="15.75" thickBot="1" x14ac:dyDescent="0.3">
      <c r="A114" s="45">
        <v>8</v>
      </c>
      <c r="B114" s="86"/>
      <c r="C114" s="89"/>
      <c r="D114" s="54" t="s">
        <v>144</v>
      </c>
      <c r="E114" s="53">
        <f>IFERROR(HLOOKUP($D114,'BSX-II-LD-TS-CLS-AMBER'!$D$14:$S$29,$A114,FALSE),"")</f>
        <v>9079.2367305791631</v>
      </c>
      <c r="F114" s="53">
        <f>IFERROR(HLOOKUP($D114&amp;F$4,'BUG '!$D$23:$AY$38,$A114,FALSE),"")</f>
        <v>2</v>
      </c>
      <c r="G114" s="53">
        <f>IFERROR(HLOOKUP($D114&amp;G$4,'BUG '!$D$23:$AY$38,$A114,FALSE),"")</f>
        <v>0</v>
      </c>
      <c r="H114" s="53">
        <f>IFERROR(HLOOKUP($D114&amp;H$4,'BUG '!$D$23:$AY$38,$A114,FALSE),"")</f>
        <v>2</v>
      </c>
      <c r="I114" s="53">
        <f>IFERROR(HLOOKUP($D114,'BSX-II-LD-TS-CLS-AMBER'!$W$14:$AL$29,$A114,FALSE),"")</f>
        <v>119.41268272125303</v>
      </c>
      <c r="J114" s="53">
        <f>IFERROR(HLOOKUP($D114,'BSX-II-LD-TS-CLS-AMBER'!$D$32:$S$47,$A114,FALSE),"")</f>
        <v>9868.7355767164827</v>
      </c>
      <c r="K114" s="53">
        <f>IFERROR(HLOOKUP($D114&amp;K$4,'BUG '!$D$41:$AY$56,$A114,FALSE),"")</f>
        <v>2</v>
      </c>
      <c r="L114" s="53">
        <f>IFERROR(HLOOKUP($D114&amp;L$4,'BUG '!$D$41:$AY$56,$A114,FALSE),"")</f>
        <v>0</v>
      </c>
      <c r="M114" s="53">
        <f>IFERROR(HLOOKUP($D114&amp;M$4,'BUG '!$D$41:$AY$56,$A114,FALSE),"")</f>
        <v>2</v>
      </c>
      <c r="N114" s="53">
        <f>IFERROR(HLOOKUP($D114,'BSX-II-LD-TS-CLS-AMBER'!$W$32:$AL$47,$A114,FALSE),"")</f>
        <v>129.79639426223159</v>
      </c>
      <c r="O114" s="53">
        <f>IFERROR(HLOOKUP($D114,'BSX-II-LD-TS-CLS-AMBER'!$D$50:$S$65,$A114,FALSE),"")</f>
        <v>9868.7355767164827</v>
      </c>
      <c r="P114" s="53">
        <f>IFERROR(HLOOKUP($D114&amp;P$4,'BUG '!$D$59:$AY$74,$A114,FALSE),"")</f>
        <v>2</v>
      </c>
      <c r="Q114" s="53">
        <f>IFERROR(HLOOKUP($D114&amp;Q$4,'BUG '!$D$59:$AY$74,$A114,FALSE),"")</f>
        <v>0</v>
      </c>
      <c r="R114" s="53">
        <f>IFERROR(HLOOKUP($D114&amp;R$4,'BUG '!$D$59:$AY$74,$A114,FALSE),"")</f>
        <v>2</v>
      </c>
      <c r="S114" s="53">
        <f>IFERROR(HLOOKUP($D114,'BSX-II-LD-TS-CLS-AMBER'!$W$50:$AL$65,$A114,FALSE),"")</f>
        <v>129.79639426223159</v>
      </c>
      <c r="T114" s="53">
        <f>IFERROR(HLOOKUP($D114,'BSX-II-LD-TS-CLS-AMBER'!$D$68:$S$83,$A114,FALSE),"")</f>
        <v>9783.8700244671072</v>
      </c>
      <c r="U114" s="53">
        <f>IFERROR(HLOOKUP($D114&amp;U$4,'BUG '!$D$77:$AY$92,$A114,FALSE),"")</f>
        <v>2</v>
      </c>
      <c r="V114" s="53">
        <f>IFERROR(HLOOKUP($D114&amp;V$4,'BUG '!$D$77:$AY$92,$A114,FALSE),"")</f>
        <v>0</v>
      </c>
      <c r="W114" s="53">
        <f>IFERROR(HLOOKUP($D114&amp;W$4,'BUG '!$D$77:$AY$92,$A114,FALSE),"")</f>
        <v>2</v>
      </c>
      <c r="X114" s="53">
        <f>IFERROR(HLOOKUP($D114,'BSX-II-LD-TS-CLS-AMBER'!$W$68:$AL$83,$A114,FALSE),"")</f>
        <v>128.68021857858773</v>
      </c>
      <c r="Y114" s="53">
        <f>IFERROR(HLOOKUP($D114,'BSX-II-LD-TS-CLS-AMBER'!$D$86:$S$101,$A114,FALSE),"")</f>
        <v>10298.810552585581</v>
      </c>
      <c r="Z114" s="53">
        <f>IFERROR(HLOOKUP($D114&amp;Z$4,'BUG '!$D$95:$AY$110,$A114,FALSE),"")</f>
        <v>2</v>
      </c>
      <c r="AA114" s="53">
        <f>IFERROR(HLOOKUP($D114&amp;AA$4,'BUG '!$D$95:$AY$110,$A114,FALSE),"")</f>
        <v>0</v>
      </c>
      <c r="AB114" s="53">
        <f>IFERROR(HLOOKUP($D114&amp;AB$4,'BUG '!$D$95:$AY$110,$A114,FALSE),"")</f>
        <v>3</v>
      </c>
      <c r="AC114" s="53">
        <f>IFERROR(HLOOKUP($D114,'BSX-II-LD-TS-CLS-AMBER'!$W$86:$AL$101,$A114,FALSE),"")</f>
        <v>135.45286166844394</v>
      </c>
    </row>
    <row r="115" spans="1:29" ht="15.75" thickBot="1" x14ac:dyDescent="0.3">
      <c r="A115" s="45">
        <v>8</v>
      </c>
      <c r="B115" s="86"/>
      <c r="C115" s="89"/>
      <c r="D115" s="54" t="s">
        <v>13</v>
      </c>
      <c r="E115" s="53">
        <f>IFERROR(HLOOKUP($D115,'BSX-II-LD-TS-CLS-AMBER'!$D$14:$S$29,$A115,FALSE),"")</f>
        <v>8968.0500719482061</v>
      </c>
      <c r="F115" s="53">
        <f>IFERROR(HLOOKUP($D115&amp;F$4,'BUG '!$D$23:$AY$38,$A115,FALSE),"")</f>
        <v>2</v>
      </c>
      <c r="G115" s="53">
        <f>IFERROR(HLOOKUP($D115&amp;G$4,'BUG '!$D$23:$AY$38,$A115,FALSE),"")</f>
        <v>0</v>
      </c>
      <c r="H115" s="53">
        <f>IFERROR(HLOOKUP($D115&amp;H$4,'BUG '!$D$23:$AY$38,$A115,FALSE),"")</f>
        <v>2</v>
      </c>
      <c r="I115" s="53">
        <f>IFERROR(HLOOKUP($D115,'BSX-II-LD-TS-CLS-AMBER'!$W$14:$AL$29,$A115,FALSE),"")</f>
        <v>117.95032442132931</v>
      </c>
      <c r="J115" s="53">
        <f>IFERROR(HLOOKUP($D115,'BSX-II-LD-TS-CLS-AMBER'!$D$32:$S$47,$A115,FALSE),"")</f>
        <v>9747.880512987178</v>
      </c>
      <c r="K115" s="53">
        <f>IFERROR(HLOOKUP($D115&amp;K$4,'BUG '!$D$41:$AY$56,$A115,FALSE),"")</f>
        <v>3</v>
      </c>
      <c r="L115" s="53">
        <f>IFERROR(HLOOKUP($D115&amp;L$4,'BUG '!$D$41:$AY$56,$A115,FALSE),"")</f>
        <v>0</v>
      </c>
      <c r="M115" s="53">
        <f>IFERROR(HLOOKUP($D115&amp;M$4,'BUG '!$D$41:$AY$56,$A115,FALSE),"")</f>
        <v>3</v>
      </c>
      <c r="N115" s="53">
        <f>IFERROR(HLOOKUP($D115,'BSX-II-LD-TS-CLS-AMBER'!$W$32:$AL$47,$A115,FALSE),"")</f>
        <v>128.20687437101009</v>
      </c>
      <c r="O115" s="53">
        <f>IFERROR(HLOOKUP($D115,'BSX-II-LD-TS-CLS-AMBER'!$D$50:$S$65,$A115,FALSE),"")</f>
        <v>9747.880512987178</v>
      </c>
      <c r="P115" s="53">
        <f>IFERROR(HLOOKUP($D115&amp;P$4,'BUG '!$D$59:$AY$74,$A115,FALSE),"")</f>
        <v>3</v>
      </c>
      <c r="Q115" s="53">
        <f>IFERROR(HLOOKUP($D115&amp;Q$4,'BUG '!$D$59:$AY$74,$A115,FALSE),"")</f>
        <v>0</v>
      </c>
      <c r="R115" s="53">
        <f>IFERROR(HLOOKUP($D115&amp;R$4,'BUG '!$D$59:$AY$74,$A115,FALSE),"")</f>
        <v>3</v>
      </c>
      <c r="S115" s="53">
        <f>IFERROR(HLOOKUP($D115,'BSX-II-LD-TS-CLS-AMBER'!$W$50:$AL$65,$A115,FALSE),"")</f>
        <v>128.20687437101009</v>
      </c>
      <c r="T115" s="53">
        <f>IFERROR(HLOOKUP($D115,'BSX-II-LD-TS-CLS-AMBER'!$D$68:$S$83,$A115,FALSE),"")</f>
        <v>9696.034944690231</v>
      </c>
      <c r="U115" s="53">
        <f>IFERROR(HLOOKUP($D115&amp;U$4,'BUG '!$D$77:$AY$92,$A115,FALSE),"")</f>
        <v>3</v>
      </c>
      <c r="V115" s="53">
        <f>IFERROR(HLOOKUP($D115&amp;V$4,'BUG '!$D$77:$AY$92,$A115,FALSE),"")</f>
        <v>0</v>
      </c>
      <c r="W115" s="53">
        <f>IFERROR(HLOOKUP($D115&amp;W$4,'BUG '!$D$77:$AY$92,$A115,FALSE),"")</f>
        <v>3</v>
      </c>
      <c r="X115" s="53">
        <f>IFERROR(HLOOKUP($D115,'BSX-II-LD-TS-CLS-AMBER'!$W$68:$AL$83,$A115,FALSE),"")</f>
        <v>127.52498683120238</v>
      </c>
      <c r="Y115" s="53">
        <f>IFERROR(HLOOKUP($D115,'BSX-II-LD-TS-CLS-AMBER'!$D$86:$S$101,$A115,FALSE),"")</f>
        <v>10172.688680538942</v>
      </c>
      <c r="Z115" s="53">
        <f>IFERROR(HLOOKUP($D115&amp;Z$4,'BUG '!$D$95:$AY$110,$A115,FALSE),"")</f>
        <v>3</v>
      </c>
      <c r="AA115" s="53">
        <f>IFERROR(HLOOKUP($D115&amp;AA$4,'BUG '!$D$95:$AY$110,$A115,FALSE),"")</f>
        <v>0</v>
      </c>
      <c r="AB115" s="53">
        <f>IFERROR(HLOOKUP($D115&amp;AB$4,'BUG '!$D$95:$AY$110,$A115,FALSE),"")</f>
        <v>3</v>
      </c>
      <c r="AC115" s="53">
        <f>IFERROR(HLOOKUP($D115,'BSX-II-LD-TS-CLS-AMBER'!$W$86:$AL$101,$A115,FALSE),"")</f>
        <v>133.79407122847323</v>
      </c>
    </row>
    <row r="116" spans="1:29" ht="15.75" thickBot="1" x14ac:dyDescent="0.3">
      <c r="A116" s="45">
        <v>8</v>
      </c>
      <c r="B116" s="86"/>
      <c r="C116" s="89"/>
      <c r="D116" s="54" t="s">
        <v>145</v>
      </c>
      <c r="E116" s="53">
        <f>IFERROR(HLOOKUP($D116,'BSX-II-LD-TS-CLS-AMBER'!$D$14:$S$29,$A116,FALSE),"")</f>
        <v>9025.5835895723485</v>
      </c>
      <c r="F116" s="53">
        <f>IFERROR(HLOOKUP($D116&amp;F$4,'BUG '!$D$23:$AY$38,$A116,FALSE),"")</f>
        <v>2</v>
      </c>
      <c r="G116" s="53">
        <f>IFERROR(HLOOKUP($D116&amp;G$4,'BUG '!$D$23:$AY$38,$A116,FALSE),"")</f>
        <v>0</v>
      </c>
      <c r="H116" s="53">
        <f>IFERROR(HLOOKUP($D116&amp;H$4,'BUG '!$D$23:$AY$38,$A116,FALSE),"")</f>
        <v>2</v>
      </c>
      <c r="I116" s="53">
        <f>IFERROR(HLOOKUP($D116,'BSX-II-LD-TS-CLS-AMBER'!$W$14:$AL$29,$A116,FALSE),"")</f>
        <v>118.70702147525128</v>
      </c>
      <c r="J116" s="53">
        <f>IFERROR(HLOOKUP($D116,'BSX-II-LD-TS-CLS-AMBER'!$D$32:$S$47,$A116,FALSE),"")</f>
        <v>9810.4169451873349</v>
      </c>
      <c r="K116" s="53">
        <f>IFERROR(HLOOKUP($D116&amp;K$4,'BUG '!$D$41:$AY$56,$A116,FALSE),"")</f>
        <v>2</v>
      </c>
      <c r="L116" s="53">
        <f>IFERROR(HLOOKUP($D116&amp;L$4,'BUG '!$D$41:$AY$56,$A116,FALSE),"")</f>
        <v>0</v>
      </c>
      <c r="M116" s="53">
        <f>IFERROR(HLOOKUP($D116&amp;M$4,'BUG '!$D$41:$AY$56,$A116,FALSE),"")</f>
        <v>2</v>
      </c>
      <c r="N116" s="53">
        <f>IFERROR(HLOOKUP($D116,'BSX-II-LD-TS-CLS-AMBER'!$W$32:$AL$47,$A116,FALSE),"")</f>
        <v>129.0293711687514</v>
      </c>
      <c r="O116" s="53">
        <f>IFERROR(HLOOKUP($D116,'BSX-II-LD-TS-CLS-AMBER'!$D$50:$S$65,$A116,FALSE),"")</f>
        <v>9810.4169451873349</v>
      </c>
      <c r="P116" s="53">
        <f>IFERROR(HLOOKUP($D116&amp;P$4,'BUG '!$D$59:$AY$74,$A116,FALSE),"")</f>
        <v>2</v>
      </c>
      <c r="Q116" s="53">
        <f>IFERROR(HLOOKUP($D116&amp;Q$4,'BUG '!$D$59:$AY$74,$A116,FALSE),"")</f>
        <v>0</v>
      </c>
      <c r="R116" s="53">
        <f>IFERROR(HLOOKUP($D116&amp;R$4,'BUG '!$D$59:$AY$74,$A116,FALSE),"")</f>
        <v>2</v>
      </c>
      <c r="S116" s="53">
        <f>IFERROR(HLOOKUP($D116,'BSX-II-LD-TS-CLS-AMBER'!$W$50:$AL$65,$A116,FALSE),"")</f>
        <v>129.0293711687514</v>
      </c>
      <c r="T116" s="53">
        <f>IFERROR(HLOOKUP($D116,'BSX-II-LD-TS-CLS-AMBER'!$D$68:$S$83,$A116,FALSE),"")</f>
        <v>9726.0529002316434</v>
      </c>
      <c r="U116" s="53">
        <f>IFERROR(HLOOKUP($D116&amp;U$4,'BUG '!$D$77:$AY$92,$A116,FALSE),"")</f>
        <v>2</v>
      </c>
      <c r="V116" s="53">
        <f>IFERROR(HLOOKUP($D116&amp;V$4,'BUG '!$D$77:$AY$92,$A116,FALSE),"")</f>
        <v>0</v>
      </c>
      <c r="W116" s="53">
        <f>IFERROR(HLOOKUP($D116&amp;W$4,'BUG '!$D$77:$AY$92,$A116,FALSE),"")</f>
        <v>2</v>
      </c>
      <c r="X116" s="53">
        <f>IFERROR(HLOOKUP($D116,'BSX-II-LD-TS-CLS-AMBER'!$W$68:$AL$83,$A116,FALSE),"")</f>
        <v>127.91979145050861</v>
      </c>
      <c r="Y116" s="53">
        <f>IFERROR(HLOOKUP($D116,'BSX-II-LD-TS-CLS-AMBER'!$D$86:$S$101,$A116,FALSE),"")</f>
        <v>10237.950421808364</v>
      </c>
      <c r="Z116" s="53">
        <f>IFERROR(HLOOKUP($D116&amp;Z$4,'BUG '!$D$95:$AY$110,$A116,FALSE),"")</f>
        <v>2</v>
      </c>
      <c r="AA116" s="53">
        <f>IFERROR(HLOOKUP($D116&amp;AA$4,'BUG '!$D$95:$AY$110,$A116,FALSE),"")</f>
        <v>0</v>
      </c>
      <c r="AB116" s="53">
        <f>IFERROR(HLOOKUP($D116&amp;AB$4,'BUG '!$D$95:$AY$110,$A116,FALSE),"")</f>
        <v>2</v>
      </c>
      <c r="AC116" s="53">
        <f>IFERROR(HLOOKUP($D116,'BSX-II-LD-TS-CLS-AMBER'!$W$86:$AL$101,$A116,FALSE),"")</f>
        <v>134.65241205989958</v>
      </c>
    </row>
    <row r="117" spans="1:29" ht="15.75" thickBot="1" x14ac:dyDescent="0.3">
      <c r="A117" s="45">
        <v>8</v>
      </c>
      <c r="B117" s="86"/>
      <c r="C117" s="89"/>
      <c r="D117" s="54" t="s">
        <v>14</v>
      </c>
      <c r="E117" s="53">
        <f>IFERROR(HLOOKUP($D117,'BSX-II-LD-TS-CLS-AMBER'!$D$14:$S$29,$A117,FALSE),"")</f>
        <v>8091.209451288395</v>
      </c>
      <c r="F117" s="53">
        <f>IFERROR(HLOOKUP($D117&amp;F$4,'BUG '!$D$23:$AY$38,$A117,FALSE),"")</f>
        <v>3</v>
      </c>
      <c r="G117" s="53">
        <f>IFERROR(HLOOKUP($D117&amp;G$4,'BUG '!$D$23:$AY$38,$A117,FALSE),"")</f>
        <v>0</v>
      </c>
      <c r="H117" s="53">
        <f>IFERROR(HLOOKUP($D117&amp;H$4,'BUG '!$D$23:$AY$38,$A117,FALSE),"")</f>
        <v>3</v>
      </c>
      <c r="I117" s="53">
        <f>IFERROR(HLOOKUP($D117,'BSX-II-LD-TS-CLS-AMBER'!$W$14:$AL$29,$A117,FALSE),"")</f>
        <v>106.41786922283187</v>
      </c>
      <c r="J117" s="53">
        <f>IFERROR(HLOOKUP($D117,'BSX-II-LD-TS-CLS-AMBER'!$D$32:$S$47,$A117,FALSE),"")</f>
        <v>8794.792881835212</v>
      </c>
      <c r="K117" s="53">
        <f>IFERROR(HLOOKUP($D117&amp;K$4,'BUG '!$D$41:$AY$56,$A117,FALSE),"")</f>
        <v>3</v>
      </c>
      <c r="L117" s="53">
        <f>IFERROR(HLOOKUP($D117&amp;L$4,'BUG '!$D$41:$AY$56,$A117,FALSE),"")</f>
        <v>0</v>
      </c>
      <c r="M117" s="53">
        <f>IFERROR(HLOOKUP($D117&amp;M$4,'BUG '!$D$41:$AY$56,$A117,FALSE),"")</f>
        <v>3</v>
      </c>
      <c r="N117" s="53">
        <f>IFERROR(HLOOKUP($D117,'BSX-II-LD-TS-CLS-AMBER'!$W$32:$AL$47,$A117,FALSE),"")</f>
        <v>115.67159698133899</v>
      </c>
      <c r="O117" s="53">
        <f>IFERROR(HLOOKUP($D117,'BSX-II-LD-TS-CLS-AMBER'!$D$50:$S$65,$A117,FALSE),"")</f>
        <v>8794.792881835212</v>
      </c>
      <c r="P117" s="53">
        <f>IFERROR(HLOOKUP($D117&amp;P$4,'BUG '!$D$59:$AY$74,$A117,FALSE),"")</f>
        <v>3</v>
      </c>
      <c r="Q117" s="53">
        <f>IFERROR(HLOOKUP($D117&amp;Q$4,'BUG '!$D$59:$AY$74,$A117,FALSE),"")</f>
        <v>0</v>
      </c>
      <c r="R117" s="53">
        <f>IFERROR(HLOOKUP($D117&amp;R$4,'BUG '!$D$59:$AY$74,$A117,FALSE),"")</f>
        <v>3</v>
      </c>
      <c r="S117" s="53">
        <f>IFERROR(HLOOKUP($D117,'BSX-II-LD-TS-CLS-AMBER'!$W$50:$AL$65,$A117,FALSE),"")</f>
        <v>115.67159698133899</v>
      </c>
      <c r="T117" s="53">
        <f>IFERROR(HLOOKUP($D117,'BSX-II-LD-TS-CLS-AMBER'!$D$68:$S$83,$A117,FALSE),"")</f>
        <v>8748.0164534203177</v>
      </c>
      <c r="U117" s="53">
        <f>IFERROR(HLOOKUP($D117&amp;U$4,'BUG '!$D$77:$AY$92,$A117,FALSE),"")</f>
        <v>3</v>
      </c>
      <c r="V117" s="53">
        <f>IFERROR(HLOOKUP($D117&amp;V$4,'BUG '!$D$77:$AY$92,$A117,FALSE),"")</f>
        <v>0</v>
      </c>
      <c r="W117" s="53">
        <f>IFERROR(HLOOKUP($D117&amp;W$4,'BUG '!$D$77:$AY$92,$A117,FALSE),"")</f>
        <v>3</v>
      </c>
      <c r="X117" s="53">
        <f>IFERROR(HLOOKUP($D117,'BSX-II-LD-TS-CLS-AMBER'!$W$68:$AL$83,$A117,FALSE),"")</f>
        <v>115.0563801992577</v>
      </c>
      <c r="Y117" s="53">
        <f>IFERROR(HLOOKUP($D117,'BSX-II-LD-TS-CLS-AMBER'!$D$86:$S$101,$A117,FALSE),"")</f>
        <v>9178.0659270015003</v>
      </c>
      <c r="Z117" s="53">
        <f>IFERROR(HLOOKUP($D117&amp;Z$4,'BUG '!$D$95:$AY$110,$A117,FALSE),"")</f>
        <v>3</v>
      </c>
      <c r="AA117" s="53">
        <f>IFERROR(HLOOKUP($D117&amp;AA$4,'BUG '!$D$95:$AY$110,$A117,FALSE),"")</f>
        <v>0</v>
      </c>
      <c r="AB117" s="53">
        <f>IFERROR(HLOOKUP($D117&amp;AB$4,'BUG '!$D$95:$AY$110,$A117,FALSE),"")</f>
        <v>3</v>
      </c>
      <c r="AC117" s="53">
        <f>IFERROR(HLOOKUP($D117,'BSX-II-LD-TS-CLS-AMBER'!$W$86:$AL$101,$A117,FALSE),"")</f>
        <v>120.71251219218524</v>
      </c>
    </row>
    <row r="118" spans="1:29" ht="15.75" thickBot="1" x14ac:dyDescent="0.3">
      <c r="A118" s="45">
        <v>8</v>
      </c>
      <c r="B118" s="86"/>
      <c r="C118" s="89"/>
      <c r="D118" s="54" t="s">
        <v>15</v>
      </c>
      <c r="E118" s="53">
        <f>IFERROR(HLOOKUP($D118,'BSX-II-LD-TS-CLS-AMBER'!$D$14:$S$29,$A118,FALSE),"")</f>
        <v>7301.4260674095804</v>
      </c>
      <c r="F118" s="53">
        <f>IFERROR(HLOOKUP($D118&amp;F$4,'BUG '!$D$23:$AY$38,$A118,FALSE),"")</f>
        <v>3</v>
      </c>
      <c r="G118" s="53">
        <f>IFERROR(HLOOKUP($D118&amp;G$4,'BUG '!$D$23:$AY$38,$A118,FALSE),"")</f>
        <v>0</v>
      </c>
      <c r="H118" s="53">
        <f>IFERROR(HLOOKUP($D118&amp;H$4,'BUG '!$D$23:$AY$38,$A118,FALSE),"")</f>
        <v>3</v>
      </c>
      <c r="I118" s="53">
        <f>IFERROR(HLOOKUP($D118,'BSX-II-LD-TS-CLS-AMBER'!$W$14:$AL$29,$A118,FALSE),"")</f>
        <v>96.030415361209478</v>
      </c>
      <c r="J118" s="53">
        <f>IFERROR(HLOOKUP($D118,'BSX-II-LD-TS-CLS-AMBER'!$D$32:$S$47,$A118,FALSE),"")</f>
        <v>7936.3326819669346</v>
      </c>
      <c r="K118" s="53">
        <f>IFERROR(HLOOKUP($D118&amp;K$4,'BUG '!$D$41:$AY$56,$A118,FALSE),"")</f>
        <v>3</v>
      </c>
      <c r="L118" s="53">
        <f>IFERROR(HLOOKUP($D118&amp;L$4,'BUG '!$D$41:$AY$56,$A118,FALSE),"")</f>
        <v>0</v>
      </c>
      <c r="M118" s="53">
        <f>IFERROR(HLOOKUP($D118&amp;M$4,'BUG '!$D$41:$AY$56,$A118,FALSE),"")</f>
        <v>3</v>
      </c>
      <c r="N118" s="53">
        <f>IFERROR(HLOOKUP($D118,'BSX-II-LD-TS-CLS-AMBER'!$W$32:$AL$47,$A118,FALSE),"")</f>
        <v>104.38088626218421</v>
      </c>
      <c r="O118" s="53">
        <f>IFERROR(HLOOKUP($D118,'BSX-II-LD-TS-CLS-AMBER'!$D$50:$S$65,$A118,FALSE),"")</f>
        <v>7936.3326819669346</v>
      </c>
      <c r="P118" s="53">
        <f>IFERROR(HLOOKUP($D118&amp;P$4,'BUG '!$D$59:$AY$74,$A118,FALSE),"")</f>
        <v>3</v>
      </c>
      <c r="Q118" s="53">
        <f>IFERROR(HLOOKUP($D118&amp;Q$4,'BUG '!$D$59:$AY$74,$A118,FALSE),"")</f>
        <v>0</v>
      </c>
      <c r="R118" s="53">
        <f>IFERROR(HLOOKUP($D118&amp;R$4,'BUG '!$D$59:$AY$74,$A118,FALSE),"")</f>
        <v>3</v>
      </c>
      <c r="S118" s="53">
        <f>IFERROR(HLOOKUP($D118,'BSX-II-LD-TS-CLS-AMBER'!$W$50:$AL$65,$A118,FALSE),"")</f>
        <v>104.38088626218421</v>
      </c>
      <c r="T118" s="53">
        <f>IFERROR(HLOOKUP($D118,'BSX-II-LD-TS-CLS-AMBER'!$D$68:$S$83,$A118,FALSE),"")</f>
        <v>7894.1221032116846</v>
      </c>
      <c r="U118" s="53">
        <f>IFERROR(HLOOKUP($D118&amp;U$4,'BUG '!$D$77:$AY$92,$A118,FALSE),"")</f>
        <v>3</v>
      </c>
      <c r="V118" s="53">
        <f>IFERROR(HLOOKUP($D118&amp;V$4,'BUG '!$D$77:$AY$92,$A118,FALSE),"")</f>
        <v>0</v>
      </c>
      <c r="W118" s="53">
        <f>IFERROR(HLOOKUP($D118&amp;W$4,'BUG '!$D$77:$AY$92,$A118,FALSE),"")</f>
        <v>3</v>
      </c>
      <c r="X118" s="53">
        <f>IFERROR(HLOOKUP($D118,'BSX-II-LD-TS-CLS-AMBER'!$W$68:$AL$83,$A118,FALSE),"")</f>
        <v>103.82572082284671</v>
      </c>
      <c r="Y118" s="53">
        <f>IFERROR(HLOOKUP($D118,'BSX-II-LD-TS-CLS-AMBER'!$D$86:$S$101,$A118,FALSE),"")</f>
        <v>8282.1944248571745</v>
      </c>
      <c r="Z118" s="53">
        <f>IFERROR(HLOOKUP($D118&amp;Z$4,'BUG '!$D$95:$AY$110,$A118,FALSE),"")</f>
        <v>3</v>
      </c>
      <c r="AA118" s="53">
        <f>IFERROR(HLOOKUP($D118&amp;AA$4,'BUG '!$D$95:$AY$110,$A118,FALSE),"")</f>
        <v>0</v>
      </c>
      <c r="AB118" s="53">
        <f>IFERROR(HLOOKUP($D118&amp;AB$4,'BUG '!$D$95:$AY$110,$A118,FALSE),"")</f>
        <v>3</v>
      </c>
      <c r="AC118" s="53">
        <f>IFERROR(HLOOKUP($D118,'BSX-II-LD-TS-CLS-AMBER'!$W$86:$AL$101,$A118,FALSE),"")</f>
        <v>108.92975747181696</v>
      </c>
    </row>
    <row r="119" spans="1:29" ht="15.75" thickBot="1" x14ac:dyDescent="0.3">
      <c r="A119" s="45">
        <v>8</v>
      </c>
      <c r="B119" s="86"/>
      <c r="C119" s="89"/>
      <c r="D119" s="54" t="s">
        <v>18</v>
      </c>
      <c r="E119" s="53">
        <f>IFERROR(HLOOKUP($D119,'BSX-II-LD-TS-CLS-AMBER'!$D$14:$S$29,$A119,FALSE),"")</f>
        <v>10653.529949547335</v>
      </c>
      <c r="F119" s="53">
        <f>IFERROR(HLOOKUP($D119&amp;F$4,'BUG '!$D$23:$AY$38,$A119,FALSE),"")</f>
        <v>4</v>
      </c>
      <c r="G119" s="53">
        <f>IFERROR(HLOOKUP($D119&amp;G$4,'BUG '!$D$23:$AY$38,$A119,FALSE),"")</f>
        <v>0</v>
      </c>
      <c r="H119" s="53">
        <f>IFERROR(HLOOKUP($D119&amp;H$4,'BUG '!$D$23:$AY$38,$A119,FALSE),"")</f>
        <v>3</v>
      </c>
      <c r="I119" s="53">
        <f>IFERROR(HLOOKUP($D119,'BSX-II-LD-TS-CLS-AMBER'!$W$14:$AL$29,$A119,FALSE),"")</f>
        <v>140.11823124315777</v>
      </c>
      <c r="J119" s="53">
        <f>IFERROR(HLOOKUP($D119,'BSX-II-LD-TS-CLS-AMBER'!$D$32:$S$47,$A119,FALSE),"")</f>
        <v>11579.923858203623</v>
      </c>
      <c r="K119" s="53">
        <f>IFERROR(HLOOKUP($D119&amp;K$4,'BUG '!$D$41:$AY$56,$A119,FALSE),"")</f>
        <v>4</v>
      </c>
      <c r="L119" s="53">
        <f>IFERROR(HLOOKUP($D119&amp;L$4,'BUG '!$D$41:$AY$56,$A119,FALSE),"")</f>
        <v>0</v>
      </c>
      <c r="M119" s="53">
        <f>IFERROR(HLOOKUP($D119&amp;M$4,'BUG '!$D$41:$AY$56,$A119,FALSE),"")</f>
        <v>3</v>
      </c>
      <c r="N119" s="53">
        <f>IFERROR(HLOOKUP($D119,'BSX-II-LD-TS-CLS-AMBER'!$W$32:$AL$47,$A119,FALSE),"")</f>
        <v>152.30242526430189</v>
      </c>
      <c r="O119" s="53">
        <f>IFERROR(HLOOKUP($D119,'BSX-II-LD-TS-CLS-AMBER'!$D$50:$S$65,$A119,FALSE),"")</f>
        <v>11579.923858203623</v>
      </c>
      <c r="P119" s="53">
        <f>IFERROR(HLOOKUP($D119&amp;P$4,'BUG '!$D$59:$AY$74,$A119,FALSE),"")</f>
        <v>4</v>
      </c>
      <c r="Q119" s="53">
        <f>IFERROR(HLOOKUP($D119&amp;Q$4,'BUG '!$D$59:$AY$74,$A119,FALSE),"")</f>
        <v>0</v>
      </c>
      <c r="R119" s="53">
        <f>IFERROR(HLOOKUP($D119&amp;R$4,'BUG '!$D$59:$AY$74,$A119,FALSE),"")</f>
        <v>3</v>
      </c>
      <c r="S119" s="53">
        <f>IFERROR(HLOOKUP($D119,'BSX-II-LD-TS-CLS-AMBER'!$W$50:$AL$65,$A119,FALSE),"")</f>
        <v>152.30242526430189</v>
      </c>
      <c r="T119" s="53">
        <f>IFERROR(HLOOKUP($D119,'BSX-II-LD-TS-CLS-AMBER'!$D$68:$S$83,$A119,FALSE),"")</f>
        <v>11518.334291890817</v>
      </c>
      <c r="U119" s="53">
        <f>IFERROR(HLOOKUP($D119&amp;U$4,'BUG '!$D$77:$AY$92,$A119,FALSE),"")</f>
        <v>4</v>
      </c>
      <c r="V119" s="53">
        <f>IFERROR(HLOOKUP($D119&amp;V$4,'BUG '!$D$77:$AY$92,$A119,FALSE),"")</f>
        <v>0</v>
      </c>
      <c r="W119" s="53">
        <f>IFERROR(HLOOKUP($D119&amp;W$4,'BUG '!$D$77:$AY$92,$A119,FALSE),"")</f>
        <v>3</v>
      </c>
      <c r="X119" s="53">
        <f>IFERROR(HLOOKUP($D119,'BSX-II-LD-TS-CLS-AMBER'!$W$68:$AL$83,$A119,FALSE),"")</f>
        <v>151.49238191382065</v>
      </c>
      <c r="Y119" s="53">
        <f>IFERROR(HLOOKUP($D119,'BSX-II-LD-TS-CLS-AMBER'!$D$86:$S$101,$A119,FALSE),"")</f>
        <v>12084.571635537215</v>
      </c>
      <c r="Z119" s="53">
        <f>IFERROR(HLOOKUP($D119&amp;Z$4,'BUG '!$D$95:$AY$110,$A119,FALSE),"")</f>
        <v>4</v>
      </c>
      <c r="AA119" s="53">
        <f>IFERROR(HLOOKUP($D119&amp;AA$4,'BUG '!$D$95:$AY$110,$A119,FALSE),"")</f>
        <v>0</v>
      </c>
      <c r="AB119" s="53">
        <f>IFERROR(HLOOKUP($D119&amp;AB$4,'BUG '!$D$95:$AY$110,$A119,FALSE),"")</f>
        <v>3</v>
      </c>
      <c r="AC119" s="53">
        <f>IFERROR(HLOOKUP($D119,'BSX-II-LD-TS-CLS-AMBER'!$W$86:$AL$101,$A119,FALSE),"")</f>
        <v>158.93969519226397</v>
      </c>
    </row>
    <row r="120" spans="1:29" ht="15.75" thickBot="1" x14ac:dyDescent="0.3">
      <c r="A120" s="45">
        <v>8</v>
      </c>
      <c r="B120" s="86"/>
      <c r="C120" s="89"/>
      <c r="D120" s="54" t="s">
        <v>19</v>
      </c>
      <c r="E120" s="53">
        <f>IFERROR(HLOOKUP($D120,'BSX-II-LD-TS-CLS-AMBER'!$D$14:$S$29,$A120,FALSE),"")</f>
        <v>10565.772005271616</v>
      </c>
      <c r="F120" s="53">
        <f>IFERROR(HLOOKUP($D120&amp;F$4,'BUG '!$D$23:$AY$38,$A120,FALSE),"")</f>
        <v>4</v>
      </c>
      <c r="G120" s="53">
        <f>IFERROR(HLOOKUP($D120&amp;G$4,'BUG '!$D$23:$AY$38,$A120,FALSE),"")</f>
        <v>0</v>
      </c>
      <c r="H120" s="53">
        <f>IFERROR(HLOOKUP($D120&amp;H$4,'BUG '!$D$23:$AY$38,$A120,FALSE),"")</f>
        <v>3</v>
      </c>
      <c r="I120" s="53">
        <f>IFERROR(HLOOKUP($D120,'BSX-II-LD-TS-CLS-AMBER'!$W$14:$AL$29,$A120,FALSE),"")</f>
        <v>138.96401400364346</v>
      </c>
      <c r="J120" s="53">
        <f>IFERROR(HLOOKUP($D120,'BSX-II-LD-TS-CLS-AMBER'!$D$32:$S$47,$A120,FALSE),"")</f>
        <v>11484.534788338713</v>
      </c>
      <c r="K120" s="53">
        <f>IFERROR(HLOOKUP($D120&amp;K$4,'BUG '!$D$41:$AY$56,$A120,FALSE),"")</f>
        <v>4</v>
      </c>
      <c r="L120" s="53">
        <f>IFERROR(HLOOKUP($D120&amp;L$4,'BUG '!$D$41:$AY$56,$A120,FALSE),"")</f>
        <v>0</v>
      </c>
      <c r="M120" s="53">
        <f>IFERROR(HLOOKUP($D120&amp;M$4,'BUG '!$D$41:$AY$56,$A120,FALSE),"")</f>
        <v>3</v>
      </c>
      <c r="N120" s="53">
        <f>IFERROR(HLOOKUP($D120,'BSX-II-LD-TS-CLS-AMBER'!$W$32:$AL$47,$A120,FALSE),"")</f>
        <v>151.04784130830811</v>
      </c>
      <c r="O120" s="53">
        <f>IFERROR(HLOOKUP($D120,'BSX-II-LD-TS-CLS-AMBER'!$D$50:$S$65,$A120,FALSE),"")</f>
        <v>11484.534788338713</v>
      </c>
      <c r="P120" s="53">
        <f>IFERROR(HLOOKUP($D120&amp;P$4,'BUG '!$D$59:$AY$74,$A120,FALSE),"")</f>
        <v>4</v>
      </c>
      <c r="Q120" s="53">
        <f>IFERROR(HLOOKUP($D120&amp;Q$4,'BUG '!$D$59:$AY$74,$A120,FALSE),"")</f>
        <v>0</v>
      </c>
      <c r="R120" s="53">
        <f>IFERROR(HLOOKUP($D120&amp;R$4,'BUG '!$D$59:$AY$74,$A120,FALSE),"")</f>
        <v>3</v>
      </c>
      <c r="S120" s="53">
        <f>IFERROR(HLOOKUP($D120,'BSX-II-LD-TS-CLS-AMBER'!$W$50:$AL$65,$A120,FALSE),"")</f>
        <v>151.04784130830811</v>
      </c>
      <c r="T120" s="53">
        <f>IFERROR(HLOOKUP($D120,'BSX-II-LD-TS-CLS-AMBER'!$D$68:$S$83,$A120,FALSE),"")</f>
        <v>11423.452563137636</v>
      </c>
      <c r="U120" s="53">
        <f>IFERROR(HLOOKUP($D120&amp;U$4,'BUG '!$D$77:$AY$92,$A120,FALSE),"")</f>
        <v>4</v>
      </c>
      <c r="V120" s="53">
        <f>IFERROR(HLOOKUP($D120&amp;V$4,'BUG '!$D$77:$AY$92,$A120,FALSE),"")</f>
        <v>0</v>
      </c>
      <c r="W120" s="53">
        <f>IFERROR(HLOOKUP($D120&amp;W$4,'BUG '!$D$77:$AY$92,$A120,FALSE),"")</f>
        <v>3</v>
      </c>
      <c r="X120" s="53">
        <f>IFERROR(HLOOKUP($D120,'BSX-II-LD-TS-CLS-AMBER'!$W$68:$AL$83,$A120,FALSE),"")</f>
        <v>150.24447065124861</v>
      </c>
      <c r="Y120" s="53">
        <f>IFERROR(HLOOKUP($D120,'BSX-II-LD-TS-CLS-AMBER'!$D$86:$S$101,$A120,FALSE),"")</f>
        <v>11985.025553702391</v>
      </c>
      <c r="Z120" s="53">
        <f>IFERROR(HLOOKUP($D120&amp;Z$4,'BUG '!$D$95:$AY$110,$A120,FALSE),"")</f>
        <v>4</v>
      </c>
      <c r="AA120" s="53">
        <f>IFERROR(HLOOKUP($D120&amp;AA$4,'BUG '!$D$95:$AY$110,$A120,FALSE),"")</f>
        <v>0</v>
      </c>
      <c r="AB120" s="53">
        <f>IFERROR(HLOOKUP($D120&amp;AB$4,'BUG '!$D$95:$AY$110,$A120,FALSE),"")</f>
        <v>3</v>
      </c>
      <c r="AC120" s="53">
        <f>IFERROR(HLOOKUP($D120,'BSX-II-LD-TS-CLS-AMBER'!$W$86:$AL$101,$A120,FALSE),"")</f>
        <v>157.63043704215431</v>
      </c>
    </row>
    <row r="121" spans="1:29" ht="15.75" thickBot="1" x14ac:dyDescent="0.3">
      <c r="A121" s="45">
        <v>8</v>
      </c>
      <c r="B121" s="87"/>
      <c r="C121" s="90"/>
      <c r="D121" s="55" t="s">
        <v>117</v>
      </c>
      <c r="E121" s="53">
        <f>IFERROR(HLOOKUP($D121,'BSX-II-LD-TS-CLS-AMBER'!$D$14:$S$29,$A121,FALSE),"")</f>
        <v>9995.4995487416563</v>
      </c>
      <c r="F121" s="53">
        <f>IFERROR(HLOOKUP($D121&amp;F$4,'BUG '!$D$23:$AY$38,$A121,FALSE),"")</f>
        <v>3</v>
      </c>
      <c r="G121" s="53">
        <f>IFERROR(HLOOKUP($D121&amp;G$4,'BUG '!$D$23:$AY$38,$A121,FALSE),"")</f>
        <v>0</v>
      </c>
      <c r="H121" s="53">
        <f>IFERROR(HLOOKUP($D121&amp;H$4,'BUG '!$D$23:$AY$38,$A121,FALSE),"")</f>
        <v>2</v>
      </c>
      <c r="I121" s="53">
        <f>IFERROR(HLOOKUP($D121,'BSX-II-LD-TS-CLS-AMBER'!$W$14:$AL$29,$A121,FALSE),"")</f>
        <v>131.46362978225554</v>
      </c>
      <c r="J121" s="53">
        <f>IFERROR(HLOOKUP($D121,'BSX-II-LD-TS-CLS-AMBER'!$D$32:$S$47,$A121,FALSE),"")</f>
        <v>10410.968197444919</v>
      </c>
      <c r="K121" s="53">
        <f>IFERROR(HLOOKUP($D121&amp;K$4,'BUG '!$D$41:$AY$56,$A121,FALSE),"")</f>
        <v>3</v>
      </c>
      <c r="L121" s="53">
        <f>IFERROR(HLOOKUP($D121&amp;L$4,'BUG '!$D$41:$AY$56,$A121,FALSE),"")</f>
        <v>0</v>
      </c>
      <c r="M121" s="53">
        <f>IFERROR(HLOOKUP($D121&amp;M$4,'BUG '!$D$41:$AY$56,$A121,FALSE),"")</f>
        <v>2</v>
      </c>
      <c r="N121" s="53">
        <f>IFERROR(HLOOKUP($D121,'BSX-II-LD-TS-CLS-AMBER'!$W$32:$AL$47,$A121,FALSE),"")</f>
        <v>136.92799065315728</v>
      </c>
      <c r="O121" s="53">
        <f>IFERROR(HLOOKUP($D121,'BSX-II-LD-TS-CLS-AMBER'!$D$50:$S$65,$A121,FALSE),"")</f>
        <v>10410.968197444919</v>
      </c>
      <c r="P121" s="53">
        <f>IFERROR(HLOOKUP($D121&amp;P$4,'BUG '!$D$59:$AY$74,$A121,FALSE),"")</f>
        <v>3</v>
      </c>
      <c r="Q121" s="53">
        <f>IFERROR(HLOOKUP($D121&amp;Q$4,'BUG '!$D$59:$AY$74,$A121,FALSE),"")</f>
        <v>0</v>
      </c>
      <c r="R121" s="53">
        <f>IFERROR(HLOOKUP($D121&amp;R$4,'BUG '!$D$59:$AY$74,$A121,FALSE),"")</f>
        <v>2</v>
      </c>
      <c r="S121" s="53">
        <f>IFERROR(HLOOKUP($D121,'BSX-II-LD-TS-CLS-AMBER'!$W$50:$AL$65,$A121,FALSE),"")</f>
        <v>136.92799065315728</v>
      </c>
      <c r="T121" s="53">
        <f>IFERROR(HLOOKUP($D121,'BSX-II-LD-TS-CLS-AMBER'!$D$68:$S$83,$A121,FALSE),"")</f>
        <v>10321.439750901942</v>
      </c>
      <c r="U121" s="53">
        <f>IFERROR(HLOOKUP($D121&amp;U$4,'BUG '!$D$77:$AY$92,$A121,FALSE),"")</f>
        <v>3</v>
      </c>
      <c r="V121" s="53">
        <f>IFERROR(HLOOKUP($D121&amp;V$4,'BUG '!$D$77:$AY$92,$A121,FALSE),"")</f>
        <v>0</v>
      </c>
      <c r="W121" s="53">
        <f>IFERROR(HLOOKUP($D121&amp;W$4,'BUG '!$D$77:$AY$92,$A121,FALSE),"")</f>
        <v>2</v>
      </c>
      <c r="X121" s="53">
        <f>IFERROR(HLOOKUP($D121,'BSX-II-LD-TS-CLS-AMBER'!$W$68:$AL$83,$A121,FALSE),"")</f>
        <v>135.75048726836764</v>
      </c>
      <c r="Y121" s="53">
        <f>IFERROR(HLOOKUP($D121,'BSX-II-LD-TS-CLS-AMBER'!$D$86:$S$101,$A121,FALSE),"")</f>
        <v>10864.673422545278</v>
      </c>
      <c r="Z121" s="53">
        <f>IFERROR(HLOOKUP($D121&amp;Z$4,'BUG '!$D$95:$AY$110,$A121,FALSE),"")</f>
        <v>3</v>
      </c>
      <c r="AA121" s="53">
        <f>IFERROR(HLOOKUP($D121&amp;AA$4,'BUG '!$D$95:$AY$110,$A121,FALSE),"")</f>
        <v>0</v>
      </c>
      <c r="AB121" s="53">
        <f>IFERROR(HLOOKUP($D121&amp;AB$4,'BUG '!$D$95:$AY$110,$A121,FALSE),"")</f>
        <v>2</v>
      </c>
      <c r="AC121" s="53">
        <f>IFERROR(HLOOKUP($D121,'BSX-II-LD-TS-CLS-AMBER'!$W$86:$AL$101,$A121,FALSE),"")</f>
        <v>142.89524976332123</v>
      </c>
    </row>
    <row r="122" spans="1:29" ht="15.75" thickBot="1" x14ac:dyDescent="0.3">
      <c r="A122" s="45">
        <v>9</v>
      </c>
      <c r="B122" s="85" t="s">
        <v>37</v>
      </c>
      <c r="C122" s="88" t="s">
        <v>125</v>
      </c>
      <c r="D122" s="52" t="s">
        <v>116</v>
      </c>
      <c r="E122" s="53">
        <f>IFERROR(HLOOKUP($D122,'BSX-II-LD-TS-CLS-AMBER'!$D$14:$S$29,$A122,FALSE),"")</f>
        <v>12311.945278953845</v>
      </c>
      <c r="F122" s="53">
        <f>IFERROR(HLOOKUP($D122&amp;F$4,'BUG '!$D$23:$AY$38,$A122,FALSE),"")</f>
        <v>3</v>
      </c>
      <c r="G122" s="53">
        <f>IFERROR(HLOOKUP($D122&amp;G$4,'BUG '!$D$23:$AY$38,$A122,FALSE),"")</f>
        <v>0</v>
      </c>
      <c r="H122" s="53">
        <f>IFERROR(HLOOKUP($D122&amp;H$4,'BUG '!$D$23:$AY$38,$A122,FALSE),"")</f>
        <v>2</v>
      </c>
      <c r="I122" s="53">
        <f>IFERROR(HLOOKUP($D122,'BSX-II-LD-TS-CLS-AMBER'!$W$14:$AL$29,$A122,FALSE),"")</f>
        <v>120.80777960148835</v>
      </c>
      <c r="J122" s="53">
        <f>IFERROR(HLOOKUP($D122,'BSX-II-LD-TS-CLS-AMBER'!$D$32:$S$47,$A122,FALSE),"")</f>
        <v>12823.698317710114</v>
      </c>
      <c r="K122" s="53">
        <f>IFERROR(HLOOKUP($D122&amp;K$4,'BUG '!$D$41:$AY$56,$A122,FALSE),"")</f>
        <v>3</v>
      </c>
      <c r="L122" s="53">
        <f>IFERROR(HLOOKUP($D122&amp;L$4,'BUG '!$D$41:$AY$56,$A122,FALSE),"")</f>
        <v>0</v>
      </c>
      <c r="M122" s="53">
        <f>IFERROR(HLOOKUP($D122&amp;M$4,'BUG '!$D$41:$AY$56,$A122,FALSE),"")</f>
        <v>2</v>
      </c>
      <c r="N122" s="53">
        <f>IFERROR(HLOOKUP($D122,'BSX-II-LD-TS-CLS-AMBER'!$W$32:$AL$47,$A122,FALSE),"")</f>
        <v>125.82922397243934</v>
      </c>
      <c r="O122" s="53">
        <f>IFERROR(HLOOKUP($D122,'BSX-II-LD-TS-CLS-AMBER'!$D$50:$S$65,$A122,FALSE),"")</f>
        <v>12823.698317710114</v>
      </c>
      <c r="P122" s="53">
        <f>IFERROR(HLOOKUP($D122&amp;P$4,'BUG '!$D$59:$AY$74,$A122,FALSE),"")</f>
        <v>3</v>
      </c>
      <c r="Q122" s="53">
        <f>IFERROR(HLOOKUP($D122&amp;Q$4,'BUG '!$D$59:$AY$74,$A122,FALSE),"")</f>
        <v>0</v>
      </c>
      <c r="R122" s="53">
        <f>IFERROR(HLOOKUP($D122&amp;R$4,'BUG '!$D$59:$AY$74,$A122,FALSE),"")</f>
        <v>2</v>
      </c>
      <c r="S122" s="53">
        <f>IFERROR(HLOOKUP($D122,'BSX-II-LD-TS-CLS-AMBER'!$W$50:$AL$65,$A122,FALSE),"")</f>
        <v>125.82922397243934</v>
      </c>
      <c r="T122" s="53">
        <f>IFERROR(HLOOKUP($D122,'BSX-II-LD-TS-CLS-AMBER'!$D$68:$S$83,$A122,FALSE),"")</f>
        <v>12713.421754805795</v>
      </c>
      <c r="U122" s="53">
        <f>IFERROR(HLOOKUP($D122&amp;U$4,'BUG '!$D$77:$AY$92,$A122,FALSE),"")</f>
        <v>3</v>
      </c>
      <c r="V122" s="53">
        <f>IFERROR(HLOOKUP($D122&amp;V$4,'BUG '!$D$77:$AY$92,$A122,FALSE),"")</f>
        <v>0</v>
      </c>
      <c r="W122" s="53">
        <f>IFERROR(HLOOKUP($D122&amp;W$4,'BUG '!$D$77:$AY$92,$A122,FALSE),"")</f>
        <v>2</v>
      </c>
      <c r="X122" s="53">
        <f>IFERROR(HLOOKUP($D122,'BSX-II-LD-TS-CLS-AMBER'!$W$68:$AL$83,$A122,FALSE),"")</f>
        <v>124.74716371269079</v>
      </c>
      <c r="Y122" s="53">
        <f>IFERROR(HLOOKUP($D122,'BSX-II-LD-TS-CLS-AMBER'!$D$86:$S$101,$A122,FALSE),"")</f>
        <v>13382.549216254178</v>
      </c>
      <c r="Z122" s="53">
        <f>IFERROR(HLOOKUP($D122&amp;Z$4,'BUG '!$D$95:$AY$110,$A122,FALSE),"")</f>
        <v>3</v>
      </c>
      <c r="AA122" s="53">
        <f>IFERROR(HLOOKUP($D122&amp;AA$4,'BUG '!$D$95:$AY$110,$A122,FALSE),"")</f>
        <v>0</v>
      </c>
      <c r="AB122" s="53">
        <f>IFERROR(HLOOKUP($D122&amp;AB$4,'BUG '!$D$95:$AY$110,$A122,FALSE),"")</f>
        <v>2</v>
      </c>
      <c r="AC122" s="53">
        <f>IFERROR(HLOOKUP($D122,'BSX-II-LD-TS-CLS-AMBER'!$W$86:$AL$101,$A122,FALSE),"")</f>
        <v>131.31280391466123</v>
      </c>
    </row>
    <row r="123" spans="1:29" ht="15.75" thickBot="1" x14ac:dyDescent="0.3">
      <c r="A123" s="45">
        <v>9</v>
      </c>
      <c r="B123" s="86"/>
      <c r="C123" s="89"/>
      <c r="D123" s="54" t="s">
        <v>10</v>
      </c>
      <c r="E123" s="53">
        <f>IFERROR(HLOOKUP($D123,'BSX-II-LD-TS-CLS-AMBER'!$D$14:$S$29,$A123,FALSE),"")</f>
        <v>12045.508662952689</v>
      </c>
      <c r="F123" s="53">
        <f>IFERROR(HLOOKUP($D123&amp;F$4,'BUG '!$D$23:$AY$38,$A123,FALSE),"")</f>
        <v>2</v>
      </c>
      <c r="G123" s="53">
        <f>IFERROR(HLOOKUP($D123&amp;G$4,'BUG '!$D$23:$AY$38,$A123,FALSE),"")</f>
        <v>0</v>
      </c>
      <c r="H123" s="53">
        <f>IFERROR(HLOOKUP($D123&amp;H$4,'BUG '!$D$23:$AY$38,$A123,FALSE),"")</f>
        <v>3</v>
      </c>
      <c r="I123" s="53">
        <f>IFERROR(HLOOKUP($D123,'BSX-II-LD-TS-CLS-AMBER'!$W$14:$AL$29,$A123,FALSE),"")</f>
        <v>118.19343919837952</v>
      </c>
      <c r="J123" s="53">
        <f>IFERROR(HLOOKUP($D123,'BSX-II-LD-TS-CLS-AMBER'!$D$32:$S$47,$A123,FALSE),"")</f>
        <v>13092.944198861618</v>
      </c>
      <c r="K123" s="53">
        <f>IFERROR(HLOOKUP($D123&amp;K$4,'BUG '!$D$41:$AY$56,$A123,FALSE),"")</f>
        <v>3</v>
      </c>
      <c r="L123" s="53">
        <f>IFERROR(HLOOKUP($D123&amp;L$4,'BUG '!$D$41:$AY$56,$A123,FALSE),"")</f>
        <v>0</v>
      </c>
      <c r="M123" s="53">
        <f>IFERROR(HLOOKUP($D123&amp;M$4,'BUG '!$D$41:$AY$56,$A123,FALSE),"")</f>
        <v>3</v>
      </c>
      <c r="N123" s="53">
        <f>IFERROR(HLOOKUP($D123,'BSX-II-LD-TS-CLS-AMBER'!$W$32:$AL$47,$A123,FALSE),"")</f>
        <v>128.471129563456</v>
      </c>
      <c r="O123" s="53">
        <f>IFERROR(HLOOKUP($D123,'BSX-II-LD-TS-CLS-AMBER'!$D$50:$S$65,$A123,FALSE),"")</f>
        <v>13092.944198861618</v>
      </c>
      <c r="P123" s="53">
        <f>IFERROR(HLOOKUP($D123&amp;P$4,'BUG '!$D$59:$AY$74,$A123,FALSE),"")</f>
        <v>3</v>
      </c>
      <c r="Q123" s="53">
        <f>IFERROR(HLOOKUP($D123&amp;Q$4,'BUG '!$D$59:$AY$74,$A123,FALSE),"")</f>
        <v>0</v>
      </c>
      <c r="R123" s="53">
        <f>IFERROR(HLOOKUP($D123&amp;R$4,'BUG '!$D$59:$AY$74,$A123,FALSE),"")</f>
        <v>3</v>
      </c>
      <c r="S123" s="53">
        <f>IFERROR(HLOOKUP($D123,'BSX-II-LD-TS-CLS-AMBER'!$W$50:$AL$65,$A123,FALSE),"")</f>
        <v>128.471129563456</v>
      </c>
      <c r="T123" s="53">
        <f>IFERROR(HLOOKUP($D123,'BSX-II-LD-TS-CLS-AMBER'!$D$68:$S$83,$A123,FALSE),"")</f>
        <v>13023.307406354179</v>
      </c>
      <c r="U123" s="53">
        <f>IFERROR(HLOOKUP($D123&amp;U$4,'BUG '!$D$77:$AY$92,$A123,FALSE),"")</f>
        <v>3</v>
      </c>
      <c r="V123" s="53">
        <f>IFERROR(HLOOKUP($D123&amp;V$4,'BUG '!$D$77:$AY$92,$A123,FALSE),"")</f>
        <v>0</v>
      </c>
      <c r="W123" s="53">
        <f>IFERROR(HLOOKUP($D123&amp;W$4,'BUG '!$D$77:$AY$92,$A123,FALSE),"")</f>
        <v>3</v>
      </c>
      <c r="X123" s="53">
        <f>IFERROR(HLOOKUP($D123,'BSX-II-LD-TS-CLS-AMBER'!$W$68:$AL$83,$A123,FALSE),"")</f>
        <v>127.78783654267123</v>
      </c>
      <c r="Y123" s="53">
        <f>IFERROR(HLOOKUP($D123,'BSX-II-LD-TS-CLS-AMBER'!$D$86:$S$101,$A123,FALSE),"")</f>
        <v>13663.528709573009</v>
      </c>
      <c r="Z123" s="53">
        <f>IFERROR(HLOOKUP($D123&amp;Z$4,'BUG '!$D$95:$AY$110,$A123,FALSE),"")</f>
        <v>3</v>
      </c>
      <c r="AA123" s="53">
        <f>IFERROR(HLOOKUP($D123&amp;AA$4,'BUG '!$D$95:$AY$110,$A123,FALSE),"")</f>
        <v>0</v>
      </c>
      <c r="AB123" s="53">
        <f>IFERROR(HLOOKUP($D123&amp;AB$4,'BUG '!$D$95:$AY$110,$A123,FALSE),"")</f>
        <v>3</v>
      </c>
      <c r="AC123" s="53">
        <f>IFERROR(HLOOKUP($D123,'BSX-II-LD-TS-CLS-AMBER'!$W$86:$AL$101,$A123,FALSE),"")</f>
        <v>134.06984254115875</v>
      </c>
    </row>
    <row r="124" spans="1:29" ht="15.75" thickBot="1" x14ac:dyDescent="0.3">
      <c r="A124" s="45">
        <v>9</v>
      </c>
      <c r="B124" s="86"/>
      <c r="C124" s="89"/>
      <c r="D124" s="54" t="s">
        <v>11</v>
      </c>
      <c r="E124" s="53">
        <f>IFERROR(HLOOKUP($D124,'BSX-II-LD-TS-CLS-AMBER'!$D$14:$S$29,$A124,FALSE),"")</f>
        <v>10195.959064694787</v>
      </c>
      <c r="F124" s="53">
        <f>IFERROR(HLOOKUP($D124&amp;F$4,'BUG '!$D$23:$AY$38,$A124,FALSE),"")</f>
        <v>2</v>
      </c>
      <c r="G124" s="53">
        <f>IFERROR(HLOOKUP($D124&amp;G$4,'BUG '!$D$23:$AY$38,$A124,FALSE),"")</f>
        <v>0</v>
      </c>
      <c r="H124" s="53">
        <f>IFERROR(HLOOKUP($D124&amp;H$4,'BUG '!$D$23:$AY$38,$A124,FALSE),"")</f>
        <v>2</v>
      </c>
      <c r="I124" s="53">
        <f>IFERROR(HLOOKUP($D124,'BSX-II-LD-TS-CLS-AMBER'!$W$14:$AL$29,$A124,FALSE),"")</f>
        <v>100.04521199578528</v>
      </c>
      <c r="J124" s="53">
        <f>IFERROR(HLOOKUP($D124,'BSX-II-LD-TS-CLS-AMBER'!$D$32:$S$47,$A124,FALSE),"")</f>
        <v>11082.564200755205</v>
      </c>
      <c r="K124" s="53">
        <f>IFERROR(HLOOKUP($D124&amp;K$4,'BUG '!$D$41:$AY$56,$A124,FALSE),"")</f>
        <v>2</v>
      </c>
      <c r="L124" s="53">
        <f>IFERROR(HLOOKUP($D124&amp;L$4,'BUG '!$D$41:$AY$56,$A124,FALSE),"")</f>
        <v>0</v>
      </c>
      <c r="M124" s="53">
        <f>IFERROR(HLOOKUP($D124&amp;M$4,'BUG '!$D$41:$AY$56,$A124,FALSE),"")</f>
        <v>2</v>
      </c>
      <c r="N124" s="53">
        <f>IFERROR(HLOOKUP($D124,'BSX-II-LD-TS-CLS-AMBER'!$W$32:$AL$47,$A124,FALSE),"")</f>
        <v>108.74479564759271</v>
      </c>
      <c r="O124" s="53">
        <f>IFERROR(HLOOKUP($D124,'BSX-II-LD-TS-CLS-AMBER'!$D$50:$S$65,$A124,FALSE),"")</f>
        <v>11082.564200755205</v>
      </c>
      <c r="P124" s="53">
        <f>IFERROR(HLOOKUP($D124&amp;P$4,'BUG '!$D$59:$AY$74,$A124,FALSE),"")</f>
        <v>2</v>
      </c>
      <c r="Q124" s="53">
        <f>IFERROR(HLOOKUP($D124&amp;Q$4,'BUG '!$D$59:$AY$74,$A124,FALSE),"")</f>
        <v>0</v>
      </c>
      <c r="R124" s="53">
        <f>IFERROR(HLOOKUP($D124&amp;R$4,'BUG '!$D$59:$AY$74,$A124,FALSE),"")</f>
        <v>2</v>
      </c>
      <c r="S124" s="53">
        <f>IFERROR(HLOOKUP($D124,'BSX-II-LD-TS-CLS-AMBER'!$W$50:$AL$65,$A124,FALSE),"")</f>
        <v>108.74479564759271</v>
      </c>
      <c r="T124" s="53">
        <f>IFERROR(HLOOKUP($D124,'BSX-II-LD-TS-CLS-AMBER'!$D$68:$S$83,$A124,FALSE),"")</f>
        <v>11023.619916568499</v>
      </c>
      <c r="U124" s="53">
        <f>IFERROR(HLOOKUP($D124&amp;U$4,'BUG '!$D$77:$AY$92,$A124,FALSE),"")</f>
        <v>2</v>
      </c>
      <c r="V124" s="53">
        <f>IFERROR(HLOOKUP($D124&amp;V$4,'BUG '!$D$77:$AY$92,$A124,FALSE),"")</f>
        <v>0</v>
      </c>
      <c r="W124" s="53">
        <f>IFERROR(HLOOKUP($D124&amp;W$4,'BUG '!$D$77:$AY$92,$A124,FALSE),"")</f>
        <v>2</v>
      </c>
      <c r="X124" s="53">
        <f>IFERROR(HLOOKUP($D124,'BSX-II-LD-TS-CLS-AMBER'!$W$68:$AL$83,$A124,FALSE),"")</f>
        <v>108.16642009998793</v>
      </c>
      <c r="Y124" s="53">
        <f>IFERROR(HLOOKUP($D124,'BSX-II-LD-TS-CLS-AMBER'!$D$86:$S$101,$A124,FALSE),"")</f>
        <v>11565.537272042355</v>
      </c>
      <c r="Z124" s="53">
        <f>IFERROR(HLOOKUP($D124&amp;Z$4,'BUG '!$D$95:$AY$110,$A124,FALSE),"")</f>
        <v>2</v>
      </c>
      <c r="AA124" s="53">
        <f>IFERROR(HLOOKUP($D124&amp;AA$4,'BUG '!$D$95:$AY$110,$A124,FALSE),"")</f>
        <v>0</v>
      </c>
      <c r="AB124" s="53">
        <f>IFERROR(HLOOKUP($D124&amp;AB$4,'BUG '!$D$95:$AY$110,$A124,FALSE),"")</f>
        <v>2</v>
      </c>
      <c r="AC124" s="53">
        <f>IFERROR(HLOOKUP($D124,'BSX-II-LD-TS-CLS-AMBER'!$W$86:$AL$101,$A124,FALSE),"")</f>
        <v>113.48384402926889</v>
      </c>
    </row>
    <row r="125" spans="1:29" ht="15.75" thickBot="1" x14ac:dyDescent="0.3">
      <c r="A125" s="45">
        <v>9</v>
      </c>
      <c r="B125" s="86"/>
      <c r="C125" s="89"/>
      <c r="D125" s="54" t="s">
        <v>59</v>
      </c>
      <c r="E125" s="53">
        <f>IFERROR(HLOOKUP($D125,'BSX-II-LD-TS-CLS-AMBER'!$D$14:$S$29,$A125,FALSE),"")</f>
        <v>10140.469941998355</v>
      </c>
      <c r="F125" s="53">
        <f>IFERROR(HLOOKUP($D125&amp;F$4,'BUG '!$D$23:$AY$38,$A125,FALSE),"")</f>
        <v>2</v>
      </c>
      <c r="G125" s="53">
        <f>IFERROR(HLOOKUP($D125&amp;G$4,'BUG '!$D$23:$AY$38,$A125,FALSE),"")</f>
        <v>0</v>
      </c>
      <c r="H125" s="53">
        <f>IFERROR(HLOOKUP($D125&amp;H$4,'BUG '!$D$23:$AY$38,$A125,FALSE),"")</f>
        <v>2</v>
      </c>
      <c r="I125" s="53">
        <f>IFERROR(HLOOKUP($D125,'BSX-II-LD-TS-CLS-AMBER'!$W$14:$AL$29,$A125,FALSE),"")</f>
        <v>99.500739326917142</v>
      </c>
      <c r="J125" s="53">
        <f>IFERROR(HLOOKUP($D125,'BSX-II-LD-TS-CLS-AMBER'!$D$32:$S$47,$A125,FALSE),"")</f>
        <v>11022.249936954735</v>
      </c>
      <c r="K125" s="53">
        <f>IFERROR(HLOOKUP($D125&amp;K$4,'BUG '!$D$41:$AY$56,$A125,FALSE),"")</f>
        <v>2</v>
      </c>
      <c r="L125" s="53">
        <f>IFERROR(HLOOKUP($D125&amp;L$4,'BUG '!$D$41:$AY$56,$A125,FALSE),"")</f>
        <v>0</v>
      </c>
      <c r="M125" s="53">
        <f>IFERROR(HLOOKUP($D125&amp;M$4,'BUG '!$D$41:$AY$56,$A125,FALSE),"")</f>
        <v>2</v>
      </c>
      <c r="N125" s="53">
        <f>IFERROR(HLOOKUP($D125,'BSX-II-LD-TS-CLS-AMBER'!$W$32:$AL$47,$A125,FALSE),"")</f>
        <v>108.15297752925777</v>
      </c>
      <c r="O125" s="53">
        <f>IFERROR(HLOOKUP($D125,'BSX-II-LD-TS-CLS-AMBER'!$D$50:$S$65,$A125,FALSE),"")</f>
        <v>11022.249936954735</v>
      </c>
      <c r="P125" s="53">
        <f>IFERROR(HLOOKUP($D125&amp;P$4,'BUG '!$D$59:$AY$74,$A125,FALSE),"")</f>
        <v>2</v>
      </c>
      <c r="Q125" s="53">
        <f>IFERROR(HLOOKUP($D125&amp;Q$4,'BUG '!$D$59:$AY$74,$A125,FALSE),"")</f>
        <v>0</v>
      </c>
      <c r="R125" s="53">
        <f>IFERROR(HLOOKUP($D125&amp;R$4,'BUG '!$D$59:$AY$74,$A125,FALSE),"")</f>
        <v>2</v>
      </c>
      <c r="S125" s="53">
        <f>IFERROR(HLOOKUP($D125,'BSX-II-LD-TS-CLS-AMBER'!$W$50:$AL$65,$A125,FALSE),"")</f>
        <v>108.15297752925777</v>
      </c>
      <c r="T125" s="53">
        <f>IFERROR(HLOOKUP($D125,'BSX-II-LD-TS-CLS-AMBER'!$D$68:$S$83,$A125,FALSE),"")</f>
        <v>10963.626443249508</v>
      </c>
      <c r="U125" s="53">
        <f>IFERROR(HLOOKUP($D125&amp;U$4,'BUG '!$D$77:$AY$92,$A125,FALSE),"")</f>
        <v>2</v>
      </c>
      <c r="V125" s="53">
        <f>IFERROR(HLOOKUP($D125&amp;V$4,'BUG '!$D$77:$AY$92,$A125,FALSE),"")</f>
        <v>0</v>
      </c>
      <c r="W125" s="53">
        <f>IFERROR(HLOOKUP($D125&amp;W$4,'BUG '!$D$77:$AY$92,$A125,FALSE),"")</f>
        <v>2</v>
      </c>
      <c r="X125" s="53">
        <f>IFERROR(HLOOKUP($D125,'BSX-II-LD-TS-CLS-AMBER'!$W$68:$AL$83,$A125,FALSE),"")</f>
        <v>107.57774965530704</v>
      </c>
      <c r="Y125" s="53">
        <f>IFERROR(HLOOKUP($D125,'BSX-II-LD-TS-CLS-AMBER'!$D$86:$S$101,$A125,FALSE),"")</f>
        <v>11502.594540253569</v>
      </c>
      <c r="Z125" s="53">
        <f>IFERROR(HLOOKUP($D125&amp;Z$4,'BUG '!$D$95:$AY$110,$A125,FALSE),"")</f>
        <v>2</v>
      </c>
      <c r="AA125" s="53">
        <f>IFERROR(HLOOKUP($D125&amp;AA$4,'BUG '!$D$95:$AY$110,$A125,FALSE),"")</f>
        <v>0</v>
      </c>
      <c r="AB125" s="53">
        <f>IFERROR(HLOOKUP($D125&amp;AB$4,'BUG '!$D$95:$AY$110,$A125,FALSE),"")</f>
        <v>2</v>
      </c>
      <c r="AC125" s="53">
        <f>IFERROR(HLOOKUP($D125,'BSX-II-LD-TS-CLS-AMBER'!$W$86:$AL$101,$A125,FALSE),"")</f>
        <v>112.8662347484306</v>
      </c>
    </row>
    <row r="126" spans="1:29" ht="15.75" thickBot="1" x14ac:dyDescent="0.3">
      <c r="A126" s="45">
        <v>9</v>
      </c>
      <c r="B126" s="86"/>
      <c r="C126" s="89"/>
      <c r="D126" s="54" t="s">
        <v>60</v>
      </c>
      <c r="E126" s="53">
        <f>IFERROR(HLOOKUP($D126,'BSX-II-LD-TS-CLS-AMBER'!$D$14:$S$29,$A126,FALSE),"")</f>
        <v>9940.3163188776543</v>
      </c>
      <c r="F126" s="53">
        <f>IFERROR(HLOOKUP($D126&amp;F$4,'BUG '!$D$23:$AY$38,$A126,FALSE),"")</f>
        <v>2</v>
      </c>
      <c r="G126" s="53">
        <f>IFERROR(HLOOKUP($D126&amp;G$4,'BUG '!$D$23:$AY$38,$A126,FALSE),"")</f>
        <v>0</v>
      </c>
      <c r="H126" s="53">
        <f>IFERROR(HLOOKUP($D126&amp;H$4,'BUG '!$D$23:$AY$38,$A126,FALSE),"")</f>
        <v>2</v>
      </c>
      <c r="I126" s="53">
        <f>IFERROR(HLOOKUP($D126,'BSX-II-LD-TS-CLS-AMBER'!$W$14:$AL$29,$A126,FALSE),"")</f>
        <v>97.536783652931277</v>
      </c>
      <c r="J126" s="53">
        <f>IFERROR(HLOOKUP($D126,'BSX-II-LD-TS-CLS-AMBER'!$D$32:$S$47,$A126,FALSE),"")</f>
        <v>10804.691650953971</v>
      </c>
      <c r="K126" s="53">
        <f>IFERROR(HLOOKUP($D126&amp;K$4,'BUG '!$D$41:$AY$56,$A126,FALSE),"")</f>
        <v>2</v>
      </c>
      <c r="L126" s="53">
        <f>IFERROR(HLOOKUP($D126&amp;L$4,'BUG '!$D$41:$AY$56,$A126,FALSE),"")</f>
        <v>0</v>
      </c>
      <c r="M126" s="53">
        <f>IFERROR(HLOOKUP($D126&amp;M$4,'BUG '!$D$41:$AY$56,$A126,FALSE),"")</f>
        <v>2</v>
      </c>
      <c r="N126" s="53">
        <f>IFERROR(HLOOKUP($D126,'BSX-II-LD-TS-CLS-AMBER'!$W$32:$AL$47,$A126,FALSE),"")</f>
        <v>106.01824310101225</v>
      </c>
      <c r="O126" s="53">
        <f>IFERROR(HLOOKUP($D126,'BSX-II-LD-TS-CLS-AMBER'!$D$50:$S$65,$A126,FALSE),"")</f>
        <v>10804.691650953971</v>
      </c>
      <c r="P126" s="53">
        <f>IFERROR(HLOOKUP($D126&amp;P$4,'BUG '!$D$59:$AY$74,$A126,FALSE),"")</f>
        <v>2</v>
      </c>
      <c r="Q126" s="53">
        <f>IFERROR(HLOOKUP($D126&amp;Q$4,'BUG '!$D$59:$AY$74,$A126,FALSE),"")</f>
        <v>0</v>
      </c>
      <c r="R126" s="53">
        <f>IFERROR(HLOOKUP($D126&amp;R$4,'BUG '!$D$59:$AY$74,$A126,FALSE),"")</f>
        <v>2</v>
      </c>
      <c r="S126" s="53">
        <f>IFERROR(HLOOKUP($D126,'BSX-II-LD-TS-CLS-AMBER'!$W$50:$AL$65,$A126,FALSE),"")</f>
        <v>106.01824310101225</v>
      </c>
      <c r="T126" s="53">
        <f>IFERROR(HLOOKUP($D126,'BSX-II-LD-TS-CLS-AMBER'!$D$68:$S$83,$A126,FALSE),"")</f>
        <v>10747.225273707076</v>
      </c>
      <c r="U126" s="53">
        <f>IFERROR(HLOOKUP($D126&amp;U$4,'BUG '!$D$77:$AY$92,$A126,FALSE),"")</f>
        <v>2</v>
      </c>
      <c r="V126" s="53">
        <f>IFERROR(HLOOKUP($D126&amp;V$4,'BUG '!$D$77:$AY$92,$A126,FALSE),"")</f>
        <v>0</v>
      </c>
      <c r="W126" s="53">
        <f>IFERROR(HLOOKUP($D126&amp;W$4,'BUG '!$D$77:$AY$92,$A126,FALSE),"")</f>
        <v>2</v>
      </c>
      <c r="X126" s="53">
        <f>IFERROR(HLOOKUP($D126,'BSX-II-LD-TS-CLS-AMBER'!$W$68:$AL$83,$A126,FALSE),"")</f>
        <v>105.45436913311812</v>
      </c>
      <c r="Y126" s="53">
        <f>IFERROR(HLOOKUP($D126,'BSX-II-LD-TS-CLS-AMBER'!$D$86:$S$101,$A126,FALSE),"")</f>
        <v>11275.555163805651</v>
      </c>
      <c r="Z126" s="53">
        <f>IFERROR(HLOOKUP($D126&amp;Z$4,'BUG '!$D$95:$AY$110,$A126,FALSE),"")</f>
        <v>2</v>
      </c>
      <c r="AA126" s="53">
        <f>IFERROR(HLOOKUP($D126&amp;AA$4,'BUG '!$D$95:$AY$110,$A126,FALSE),"")</f>
        <v>0</v>
      </c>
      <c r="AB126" s="53">
        <f>IFERROR(HLOOKUP($D126&amp;AB$4,'BUG '!$D$95:$AY$110,$A126,FALSE),"")</f>
        <v>2</v>
      </c>
      <c r="AC126" s="53">
        <f>IFERROR(HLOOKUP($D126,'BSX-II-LD-TS-CLS-AMBER'!$W$86:$AL$101,$A126,FALSE),"")</f>
        <v>110.63846957165831</v>
      </c>
    </row>
    <row r="127" spans="1:29" ht="15.75" thickBot="1" x14ac:dyDescent="0.3">
      <c r="A127" s="45">
        <v>9</v>
      </c>
      <c r="B127" s="86"/>
      <c r="C127" s="89"/>
      <c r="D127" s="54" t="s">
        <v>143</v>
      </c>
      <c r="E127" s="53">
        <f>IFERROR(HLOOKUP($D127,'BSX-II-LD-TS-CLS-AMBER'!$D$14:$S$29,$A127,FALSE),"")</f>
        <v>11563.682049434343</v>
      </c>
      <c r="F127" s="53">
        <f>IFERROR(HLOOKUP($D127&amp;F$4,'BUG '!$D$23:$AY$38,$A127,FALSE),"")</f>
        <v>2</v>
      </c>
      <c r="G127" s="53">
        <f>IFERROR(HLOOKUP($D127&amp;G$4,'BUG '!$D$23:$AY$38,$A127,FALSE),"")</f>
        <v>0</v>
      </c>
      <c r="H127" s="53">
        <f>IFERROR(HLOOKUP($D127&amp;H$4,'BUG '!$D$23:$AY$38,$A127,FALSE),"")</f>
        <v>3</v>
      </c>
      <c r="I127" s="53">
        <f>IFERROR(HLOOKUP($D127,'BSX-II-LD-TS-CLS-AMBER'!$W$14:$AL$29,$A127,FALSE),"")</f>
        <v>113.46564013712494</v>
      </c>
      <c r="J127" s="53">
        <f>IFERROR(HLOOKUP($D127,'BSX-II-LD-TS-CLS-AMBER'!$D$32:$S$47,$A127,FALSE),"")</f>
        <v>12569.21961895037</v>
      </c>
      <c r="K127" s="53">
        <f>IFERROR(HLOOKUP($D127&amp;K$4,'BUG '!$D$41:$AY$56,$A127,FALSE),"")</f>
        <v>2</v>
      </c>
      <c r="L127" s="53">
        <f>IFERROR(HLOOKUP($D127&amp;L$4,'BUG '!$D$41:$AY$56,$A127,FALSE),"")</f>
        <v>0</v>
      </c>
      <c r="M127" s="53">
        <f>IFERROR(HLOOKUP($D127&amp;M$4,'BUG '!$D$41:$AY$56,$A127,FALSE),"")</f>
        <v>3</v>
      </c>
      <c r="N127" s="53">
        <f>IFERROR(HLOOKUP($D127,'BSX-II-LD-TS-CLS-AMBER'!$W$32:$AL$47,$A127,FALSE),"")</f>
        <v>123.33221754035317</v>
      </c>
      <c r="O127" s="53">
        <f>IFERROR(HLOOKUP($D127,'BSX-II-LD-TS-CLS-AMBER'!$D$50:$S$65,$A127,FALSE),"")</f>
        <v>12569.21961895037</v>
      </c>
      <c r="P127" s="53">
        <f>IFERROR(HLOOKUP($D127&amp;P$4,'BUG '!$D$59:$AY$74,$A127,FALSE),"")</f>
        <v>2</v>
      </c>
      <c r="Q127" s="53">
        <f>IFERROR(HLOOKUP($D127&amp;Q$4,'BUG '!$D$59:$AY$74,$A127,FALSE),"")</f>
        <v>0</v>
      </c>
      <c r="R127" s="53">
        <f>IFERROR(HLOOKUP($D127&amp;R$4,'BUG '!$D$59:$AY$74,$A127,FALSE),"")</f>
        <v>3</v>
      </c>
      <c r="S127" s="53">
        <f>IFERROR(HLOOKUP($D127,'BSX-II-LD-TS-CLS-AMBER'!$W$50:$AL$65,$A127,FALSE),"")</f>
        <v>123.33221754035317</v>
      </c>
      <c r="T127" s="53">
        <f>IFERROR(HLOOKUP($D127,'BSX-II-LD-TS-CLS-AMBER'!$D$68:$S$83,$A127,FALSE),"")</f>
        <v>12461.131429129724</v>
      </c>
      <c r="U127" s="53">
        <f>IFERROR(HLOOKUP($D127&amp;U$4,'BUG '!$D$77:$AY$92,$A127,FALSE),"")</f>
        <v>2</v>
      </c>
      <c r="V127" s="53">
        <f>IFERROR(HLOOKUP($D127&amp;V$4,'BUG '!$D$77:$AY$92,$A127,FALSE),"")</f>
        <v>0</v>
      </c>
      <c r="W127" s="53">
        <f>IFERROR(HLOOKUP($D127&amp;W$4,'BUG '!$D$77:$AY$92,$A127,FALSE),"")</f>
        <v>3</v>
      </c>
      <c r="X127" s="53">
        <f>IFERROR(HLOOKUP($D127,'BSX-II-LD-TS-CLS-AMBER'!$W$68:$AL$83,$A127,FALSE),"")</f>
        <v>122.27163012564968</v>
      </c>
      <c r="Y127" s="53">
        <f>IFERROR(HLOOKUP($D127,'BSX-II-LD-TS-CLS-AMBER'!$D$86:$S$101,$A127,FALSE),"")</f>
        <v>13116.980452371348</v>
      </c>
      <c r="Z127" s="53">
        <f>IFERROR(HLOOKUP($D127&amp;Z$4,'BUG '!$D$95:$AY$110,$A127,FALSE),"")</f>
        <v>2</v>
      </c>
      <c r="AA127" s="53">
        <f>IFERROR(HLOOKUP($D127&amp;AA$4,'BUG '!$D$95:$AY$110,$A127,FALSE),"")</f>
        <v>0</v>
      </c>
      <c r="AB127" s="53">
        <f>IFERROR(HLOOKUP($D127&amp;AB$4,'BUG '!$D$95:$AY$110,$A127,FALSE),"")</f>
        <v>3</v>
      </c>
      <c r="AC127" s="53">
        <f>IFERROR(HLOOKUP($D127,'BSX-II-LD-TS-CLS-AMBER'!$W$86:$AL$101,$A127,FALSE),"")</f>
        <v>128.70697908606658</v>
      </c>
    </row>
    <row r="128" spans="1:29" ht="15.75" thickBot="1" x14ac:dyDescent="0.3">
      <c r="A128" s="45">
        <v>9</v>
      </c>
      <c r="B128" s="86"/>
      <c r="C128" s="89"/>
      <c r="D128" s="54" t="s">
        <v>62</v>
      </c>
      <c r="E128" s="53">
        <f>IFERROR(HLOOKUP($D128,'BSX-II-LD-TS-CLS-AMBER'!$D$14:$S$29,$A128,FALSE),"")</f>
        <v>9806.7662073857664</v>
      </c>
      <c r="F128" s="53">
        <f>IFERROR(HLOOKUP($D128&amp;F$4,'BUG '!$D$23:$AY$38,$A128,FALSE),"")</f>
        <v>2</v>
      </c>
      <c r="G128" s="53">
        <f>IFERROR(HLOOKUP($D128&amp;G$4,'BUG '!$D$23:$AY$38,$A128,FALSE),"")</f>
        <v>0</v>
      </c>
      <c r="H128" s="53">
        <f>IFERROR(HLOOKUP($D128&amp;H$4,'BUG '!$D$23:$AY$38,$A128,FALSE),"")</f>
        <v>2</v>
      </c>
      <c r="I128" s="53">
        <f>IFERROR(HLOOKUP($D128,'BSX-II-LD-TS-CLS-AMBER'!$W$14:$AL$29,$A128,FALSE),"")</f>
        <v>96.226357715411424</v>
      </c>
      <c r="J128" s="53">
        <f>IFERROR(HLOOKUP($D128,'BSX-II-LD-TS-CLS-AMBER'!$D$32:$S$47,$A128,FALSE),"")</f>
        <v>10659.528486288877</v>
      </c>
      <c r="K128" s="53">
        <f>IFERROR(HLOOKUP($D128&amp;K$4,'BUG '!$D$41:$AY$56,$A128,FALSE),"")</f>
        <v>2</v>
      </c>
      <c r="L128" s="53">
        <f>IFERROR(HLOOKUP($D128&amp;L$4,'BUG '!$D$41:$AY$56,$A128,FALSE),"")</f>
        <v>0</v>
      </c>
      <c r="M128" s="53">
        <f>IFERROR(HLOOKUP($D128&amp;M$4,'BUG '!$D$41:$AY$56,$A128,FALSE),"")</f>
        <v>2</v>
      </c>
      <c r="N128" s="53">
        <f>IFERROR(HLOOKUP($D128,'BSX-II-LD-TS-CLS-AMBER'!$W$32:$AL$47,$A128,FALSE),"")</f>
        <v>104.59386708196894</v>
      </c>
      <c r="O128" s="53">
        <f>IFERROR(HLOOKUP($D128,'BSX-II-LD-TS-CLS-AMBER'!$D$50:$S$65,$A128,FALSE),"")</f>
        <v>10659.528486288877</v>
      </c>
      <c r="P128" s="53">
        <f>IFERROR(HLOOKUP($D128&amp;P$4,'BUG '!$D$59:$AY$74,$A128,FALSE),"")</f>
        <v>2</v>
      </c>
      <c r="Q128" s="53">
        <f>IFERROR(HLOOKUP($D128&amp;Q$4,'BUG '!$D$59:$AY$74,$A128,FALSE),"")</f>
        <v>0</v>
      </c>
      <c r="R128" s="53">
        <f>IFERROR(HLOOKUP($D128&amp;R$4,'BUG '!$D$59:$AY$74,$A128,FALSE),"")</f>
        <v>2</v>
      </c>
      <c r="S128" s="53">
        <f>IFERROR(HLOOKUP($D128,'BSX-II-LD-TS-CLS-AMBER'!$W$50:$AL$65,$A128,FALSE),"")</f>
        <v>104.59386708196894</v>
      </c>
      <c r="T128" s="53">
        <f>IFERROR(HLOOKUP($D128,'BSX-II-LD-TS-CLS-AMBER'!$D$68:$S$83,$A128,FALSE),"")</f>
        <v>10602.834181161434</v>
      </c>
      <c r="U128" s="53">
        <f>IFERROR(HLOOKUP($D128&amp;U$4,'BUG '!$D$77:$AY$92,$A128,FALSE),"")</f>
        <v>2</v>
      </c>
      <c r="V128" s="53">
        <f>IFERROR(HLOOKUP($D128&amp;V$4,'BUG '!$D$77:$AY$92,$A128,FALSE),"")</f>
        <v>0</v>
      </c>
      <c r="W128" s="53">
        <f>IFERROR(HLOOKUP($D128&amp;W$4,'BUG '!$D$77:$AY$92,$A128,FALSE),"")</f>
        <v>2</v>
      </c>
      <c r="X128" s="53">
        <f>IFERROR(HLOOKUP($D128,'BSX-II-LD-TS-CLS-AMBER'!$W$68:$AL$83,$A128,FALSE),"")</f>
        <v>104.03756887211549</v>
      </c>
      <c r="Y128" s="53">
        <f>IFERROR(HLOOKUP($D128,'BSX-II-LD-TS-CLS-AMBER'!$D$86:$S$101,$A128,FALSE),"")</f>
        <v>11124.065854919234</v>
      </c>
      <c r="Z128" s="53">
        <f>IFERROR(HLOOKUP($D128&amp;Z$4,'BUG '!$D$95:$AY$110,$A128,FALSE),"")</f>
        <v>2</v>
      </c>
      <c r="AA128" s="53">
        <f>IFERROR(HLOOKUP($D128&amp;AA$4,'BUG '!$D$95:$AY$110,$A128,FALSE),"")</f>
        <v>0</v>
      </c>
      <c r="AB128" s="53">
        <f>IFERROR(HLOOKUP($D128&amp;AB$4,'BUG '!$D$95:$AY$110,$A128,FALSE),"")</f>
        <v>2</v>
      </c>
      <c r="AC128" s="53">
        <f>IFERROR(HLOOKUP($D128,'BSX-II-LD-TS-CLS-AMBER'!$W$86:$AL$101,$A128,FALSE),"")</f>
        <v>109.15201989816795</v>
      </c>
    </row>
    <row r="129" spans="1:29" ht="15.75" thickBot="1" x14ac:dyDescent="0.3">
      <c r="A129" s="45">
        <v>9</v>
      </c>
      <c r="B129" s="86"/>
      <c r="C129" s="89"/>
      <c r="D129" s="54" t="s">
        <v>12</v>
      </c>
      <c r="E129" s="53">
        <f>IFERROR(HLOOKUP($D129,'BSX-II-LD-TS-CLS-AMBER'!$D$14:$S$29,$A129,FALSE),"")</f>
        <v>12076.818633284029</v>
      </c>
      <c r="F129" s="53">
        <f>IFERROR(HLOOKUP($D129&amp;F$4,'BUG '!$D$23:$AY$38,$A129,FALSE),"")</f>
        <v>1</v>
      </c>
      <c r="G129" s="53">
        <f>IFERROR(HLOOKUP($D129&amp;G$4,'BUG '!$D$23:$AY$38,$A129,FALSE),"")</f>
        <v>0</v>
      </c>
      <c r="H129" s="53">
        <f>IFERROR(HLOOKUP($D129&amp;H$4,'BUG '!$D$23:$AY$38,$A129,FALSE),"")</f>
        <v>2</v>
      </c>
      <c r="I129" s="53">
        <f>IFERROR(HLOOKUP($D129,'BSX-II-LD-TS-CLS-AMBER'!$W$14:$AL$29,$A129,FALSE),"")</f>
        <v>118.5006601865676</v>
      </c>
      <c r="J129" s="53">
        <f>IFERROR(HLOOKUP($D129,'BSX-II-LD-TS-CLS-AMBER'!$D$32:$S$47,$A129,FALSE),"")</f>
        <v>13126.976775308725</v>
      </c>
      <c r="K129" s="53">
        <f>IFERROR(HLOOKUP($D129&amp;K$4,'BUG '!$D$41:$AY$56,$A129,FALSE),"")</f>
        <v>2</v>
      </c>
      <c r="L129" s="53">
        <f>IFERROR(HLOOKUP($D129&amp;L$4,'BUG '!$D$41:$AY$56,$A129,FALSE),"")</f>
        <v>0</v>
      </c>
      <c r="M129" s="53">
        <f>IFERROR(HLOOKUP($D129&amp;M$4,'BUG '!$D$41:$AY$56,$A129,FALSE),"")</f>
        <v>2</v>
      </c>
      <c r="N129" s="53">
        <f>IFERROR(HLOOKUP($D129,'BSX-II-LD-TS-CLS-AMBER'!$W$32:$AL$47,$A129,FALSE),"")</f>
        <v>128.80506542018216</v>
      </c>
      <c r="O129" s="53">
        <f>IFERROR(HLOOKUP($D129,'BSX-II-LD-TS-CLS-AMBER'!$D$50:$S$65,$A129,FALSE),"")</f>
        <v>13126.976775308725</v>
      </c>
      <c r="P129" s="53">
        <f>IFERROR(HLOOKUP($D129&amp;P$4,'BUG '!$D$59:$AY$74,$A129,FALSE),"")</f>
        <v>2</v>
      </c>
      <c r="Q129" s="53">
        <f>IFERROR(HLOOKUP($D129&amp;Q$4,'BUG '!$D$59:$AY$74,$A129,FALSE),"")</f>
        <v>0</v>
      </c>
      <c r="R129" s="53">
        <f>IFERROR(HLOOKUP($D129&amp;R$4,'BUG '!$D$59:$AY$74,$A129,FALSE),"")</f>
        <v>2</v>
      </c>
      <c r="S129" s="53">
        <f>IFERROR(HLOOKUP($D129,'BSX-II-LD-TS-CLS-AMBER'!$W$50:$AL$65,$A129,FALSE),"")</f>
        <v>128.80506542018216</v>
      </c>
      <c r="T129" s="53">
        <f>IFERROR(HLOOKUP($D129,'BSX-II-LD-TS-CLS-AMBER'!$D$68:$S$83,$A129,FALSE),"")</f>
        <v>13057.158975425975</v>
      </c>
      <c r="U129" s="53">
        <f>IFERROR(HLOOKUP($D129&amp;U$4,'BUG '!$D$77:$AY$92,$A129,FALSE),"")</f>
        <v>2</v>
      </c>
      <c r="V129" s="53">
        <f>IFERROR(HLOOKUP($D129&amp;V$4,'BUG '!$D$77:$AY$92,$A129,FALSE),"")</f>
        <v>0</v>
      </c>
      <c r="W129" s="53">
        <f>IFERROR(HLOOKUP($D129&amp;W$4,'BUG '!$D$77:$AY$92,$A129,FALSE),"")</f>
        <v>2</v>
      </c>
      <c r="X129" s="53">
        <f>IFERROR(HLOOKUP($D129,'BSX-II-LD-TS-CLS-AMBER'!$W$68:$AL$83,$A129,FALSE),"")</f>
        <v>128.11999631132946</v>
      </c>
      <c r="Y129" s="53">
        <f>IFERROR(HLOOKUP($D129,'BSX-II-LD-TS-CLS-AMBER'!$D$86:$S$101,$A129,FALSE),"")</f>
        <v>13699.044410112405</v>
      </c>
      <c r="Z129" s="53">
        <f>IFERROR(HLOOKUP($D129&amp;Z$4,'BUG '!$D$95:$AY$110,$A129,FALSE),"")</f>
        <v>2</v>
      </c>
      <c r="AA129" s="53">
        <f>IFERROR(HLOOKUP($D129&amp;AA$4,'BUG '!$D$95:$AY$110,$A129,FALSE),"")</f>
        <v>0</v>
      </c>
      <c r="AB129" s="53">
        <f>IFERROR(HLOOKUP($D129&amp;AB$4,'BUG '!$D$95:$AY$110,$A129,FALSE),"")</f>
        <v>3</v>
      </c>
      <c r="AC129" s="53">
        <f>IFERROR(HLOOKUP($D129,'BSX-II-LD-TS-CLS-AMBER'!$W$86:$AL$101,$A129,FALSE),"")</f>
        <v>134.41833116955527</v>
      </c>
    </row>
    <row r="130" spans="1:29" ht="15.75" thickBot="1" x14ac:dyDescent="0.3">
      <c r="A130" s="45">
        <v>9</v>
      </c>
      <c r="B130" s="86"/>
      <c r="C130" s="89"/>
      <c r="D130" s="54" t="s">
        <v>144</v>
      </c>
      <c r="E130" s="53">
        <f>IFERROR(HLOOKUP($D130,'BSX-II-LD-TS-CLS-AMBER'!$D$14:$S$29,$A130,FALSE),"")</f>
        <v>11763.854183103</v>
      </c>
      <c r="F130" s="53">
        <f>IFERROR(HLOOKUP($D130&amp;F$4,'BUG '!$D$23:$AY$38,$A130,FALSE),"")</f>
        <v>2</v>
      </c>
      <c r="G130" s="53">
        <f>IFERROR(HLOOKUP($D130&amp;G$4,'BUG '!$D$23:$AY$38,$A130,FALSE),"")</f>
        <v>0</v>
      </c>
      <c r="H130" s="53">
        <f>IFERROR(HLOOKUP($D130&amp;H$4,'BUG '!$D$23:$AY$38,$A130,FALSE),"")</f>
        <v>3</v>
      </c>
      <c r="I130" s="53">
        <f>IFERROR(HLOOKUP($D130,'BSX-II-LD-TS-CLS-AMBER'!$W$14:$AL$29,$A130,FALSE),"")</f>
        <v>115.42977744107644</v>
      </c>
      <c r="J130" s="53">
        <f>IFERROR(HLOOKUP($D130,'BSX-II-LD-TS-CLS-AMBER'!$D$32:$S$47,$A130,FALSE),"")</f>
        <v>12786.798025111953</v>
      </c>
      <c r="K130" s="53">
        <f>IFERROR(HLOOKUP($D130&amp;K$4,'BUG '!$D$41:$AY$56,$A130,FALSE),"")</f>
        <v>2</v>
      </c>
      <c r="L130" s="53">
        <f>IFERROR(HLOOKUP($D130&amp;L$4,'BUG '!$D$41:$AY$56,$A130,FALSE),"")</f>
        <v>0</v>
      </c>
      <c r="M130" s="53">
        <f>IFERROR(HLOOKUP($D130&amp;M$4,'BUG '!$D$41:$AY$56,$A130,FALSE),"")</f>
        <v>3</v>
      </c>
      <c r="N130" s="53">
        <f>IFERROR(HLOOKUP($D130,'BSX-II-LD-TS-CLS-AMBER'!$W$32:$AL$47,$A130,FALSE),"")</f>
        <v>125.46714939247435</v>
      </c>
      <c r="O130" s="53">
        <f>IFERROR(HLOOKUP($D130,'BSX-II-LD-TS-CLS-AMBER'!$D$50:$S$65,$A130,FALSE),"")</f>
        <v>12786.798025111953</v>
      </c>
      <c r="P130" s="53">
        <f>IFERROR(HLOOKUP($D130&amp;P$4,'BUG '!$D$59:$AY$74,$A130,FALSE),"")</f>
        <v>2</v>
      </c>
      <c r="Q130" s="53">
        <f>IFERROR(HLOOKUP($D130&amp;Q$4,'BUG '!$D$59:$AY$74,$A130,FALSE),"")</f>
        <v>0</v>
      </c>
      <c r="R130" s="53">
        <f>IFERROR(HLOOKUP($D130&amp;R$4,'BUG '!$D$59:$AY$74,$A130,FALSE),"")</f>
        <v>3</v>
      </c>
      <c r="S130" s="53">
        <f>IFERROR(HLOOKUP($D130,'BSX-II-LD-TS-CLS-AMBER'!$W$50:$AL$65,$A130,FALSE),"")</f>
        <v>125.46714939247435</v>
      </c>
      <c r="T130" s="53">
        <f>IFERROR(HLOOKUP($D130,'BSX-II-LD-TS-CLS-AMBER'!$D$68:$S$83,$A130,FALSE),"")</f>
        <v>12676.838783883262</v>
      </c>
      <c r="U130" s="53">
        <f>IFERROR(HLOOKUP($D130&amp;U$4,'BUG '!$D$77:$AY$92,$A130,FALSE),"")</f>
        <v>2</v>
      </c>
      <c r="V130" s="53">
        <f>IFERROR(HLOOKUP($D130&amp;V$4,'BUG '!$D$77:$AY$92,$A130,FALSE),"")</f>
        <v>0</v>
      </c>
      <c r="W130" s="53">
        <f>IFERROR(HLOOKUP($D130&amp;W$4,'BUG '!$D$77:$AY$92,$A130,FALSE),"")</f>
        <v>3</v>
      </c>
      <c r="X130" s="53">
        <f>IFERROR(HLOOKUP($D130,'BSX-II-LD-TS-CLS-AMBER'!$W$68:$AL$83,$A130,FALSE),"")</f>
        <v>124.38820276961937</v>
      </c>
      <c r="Y130" s="53">
        <f>IFERROR(HLOOKUP($D130,'BSX-II-LD-TS-CLS-AMBER'!$D$86:$S$101,$A130,FALSE),"")</f>
        <v>13344.040825807479</v>
      </c>
      <c r="Z130" s="53">
        <f>IFERROR(HLOOKUP($D130&amp;Z$4,'BUG '!$D$95:$AY$110,$A130,FALSE),"")</f>
        <v>2</v>
      </c>
      <c r="AA130" s="53">
        <f>IFERROR(HLOOKUP($D130&amp;AA$4,'BUG '!$D$95:$AY$110,$A130,FALSE),"")</f>
        <v>0</v>
      </c>
      <c r="AB130" s="53">
        <f>IFERROR(HLOOKUP($D130&amp;AB$4,'BUG '!$D$95:$AY$110,$A130,FALSE),"")</f>
        <v>3</v>
      </c>
      <c r="AC130" s="53">
        <f>IFERROR(HLOOKUP($D130,'BSX-II-LD-TS-CLS-AMBER'!$W$86:$AL$101,$A130,FALSE),"")</f>
        <v>130.93495029035662</v>
      </c>
    </row>
    <row r="131" spans="1:29" ht="15.75" thickBot="1" x14ac:dyDescent="0.3">
      <c r="A131" s="45">
        <v>9</v>
      </c>
      <c r="B131" s="86"/>
      <c r="C131" s="89"/>
      <c r="D131" s="54" t="s">
        <v>13</v>
      </c>
      <c r="E131" s="53">
        <f>IFERROR(HLOOKUP($D131,'BSX-II-LD-TS-CLS-AMBER'!$D$14:$S$29,$A131,FALSE),"")</f>
        <v>11619.791011489053</v>
      </c>
      <c r="F131" s="53">
        <f>IFERROR(HLOOKUP($D131&amp;F$4,'BUG '!$D$23:$AY$38,$A131,FALSE),"")</f>
        <v>3</v>
      </c>
      <c r="G131" s="53">
        <f>IFERROR(HLOOKUP($D131&amp;G$4,'BUG '!$D$23:$AY$38,$A131,FALSE),"")</f>
        <v>0</v>
      </c>
      <c r="H131" s="53">
        <f>IFERROR(HLOOKUP($D131&amp;H$4,'BUG '!$D$23:$AY$38,$A131,FALSE),"")</f>
        <v>3</v>
      </c>
      <c r="I131" s="53">
        <f>IFERROR(HLOOKUP($D131,'BSX-II-LD-TS-CLS-AMBER'!$W$14:$AL$29,$A131,FALSE),"")</f>
        <v>114.0161948194269</v>
      </c>
      <c r="J131" s="53">
        <f>IFERROR(HLOOKUP($D131,'BSX-II-LD-TS-CLS-AMBER'!$D$32:$S$47,$A131,FALSE),"")</f>
        <v>12630.207621183752</v>
      </c>
      <c r="K131" s="53">
        <f>IFERROR(HLOOKUP($D131&amp;K$4,'BUG '!$D$41:$AY$56,$A131,FALSE),"")</f>
        <v>3</v>
      </c>
      <c r="L131" s="53">
        <f>IFERROR(HLOOKUP($D131&amp;L$4,'BUG '!$D$41:$AY$56,$A131,FALSE),"")</f>
        <v>0</v>
      </c>
      <c r="M131" s="53">
        <f>IFERROR(HLOOKUP($D131&amp;M$4,'BUG '!$D$41:$AY$56,$A131,FALSE),"")</f>
        <v>3</v>
      </c>
      <c r="N131" s="53">
        <f>IFERROR(HLOOKUP($D131,'BSX-II-LD-TS-CLS-AMBER'!$W$32:$AL$47,$A131,FALSE),"")</f>
        <v>123.93064654285533</v>
      </c>
      <c r="O131" s="53">
        <f>IFERROR(HLOOKUP($D131,'BSX-II-LD-TS-CLS-AMBER'!$D$50:$S$65,$A131,FALSE),"")</f>
        <v>12630.207621183752</v>
      </c>
      <c r="P131" s="53">
        <f>IFERROR(HLOOKUP($D131&amp;P$4,'BUG '!$D$59:$AY$74,$A131,FALSE),"")</f>
        <v>3</v>
      </c>
      <c r="Q131" s="53">
        <f>IFERROR(HLOOKUP($D131&amp;Q$4,'BUG '!$D$59:$AY$74,$A131,FALSE),"")</f>
        <v>0</v>
      </c>
      <c r="R131" s="53">
        <f>IFERROR(HLOOKUP($D131&amp;R$4,'BUG '!$D$59:$AY$74,$A131,FALSE),"")</f>
        <v>3</v>
      </c>
      <c r="S131" s="53">
        <f>IFERROR(HLOOKUP($D131,'BSX-II-LD-TS-CLS-AMBER'!$W$50:$AL$65,$A131,FALSE),"")</f>
        <v>123.93064654285533</v>
      </c>
      <c r="T131" s="53">
        <f>IFERROR(HLOOKUP($D131,'BSX-II-LD-TS-CLS-AMBER'!$D$68:$S$83,$A131,FALSE),"")</f>
        <v>12563.031962746383</v>
      </c>
      <c r="U131" s="53">
        <f>IFERROR(HLOOKUP($D131&amp;U$4,'BUG '!$D$77:$AY$92,$A131,FALSE),"")</f>
        <v>3</v>
      </c>
      <c r="V131" s="53">
        <f>IFERROR(HLOOKUP($D131&amp;V$4,'BUG '!$D$77:$AY$92,$A131,FALSE),"")</f>
        <v>0</v>
      </c>
      <c r="W131" s="53">
        <f>IFERROR(HLOOKUP($D131&amp;W$4,'BUG '!$D$77:$AY$92,$A131,FALSE),"")</f>
        <v>3</v>
      </c>
      <c r="X131" s="53">
        <f>IFERROR(HLOOKUP($D131,'BSX-II-LD-TS-CLS-AMBER'!$W$68:$AL$83,$A131,FALSE),"")</f>
        <v>123.27150276376796</v>
      </c>
      <c r="Y131" s="53">
        <f>IFERROR(HLOOKUP($D131,'BSX-II-LD-TS-CLS-AMBER'!$D$86:$S$101,$A131,FALSE),"")</f>
        <v>13180.626283805334</v>
      </c>
      <c r="Z131" s="53">
        <f>IFERROR(HLOOKUP($D131&amp;Z$4,'BUG '!$D$95:$AY$110,$A131,FALSE),"")</f>
        <v>3</v>
      </c>
      <c r="AA131" s="53">
        <f>IFERROR(HLOOKUP($D131&amp;AA$4,'BUG '!$D$95:$AY$110,$A131,FALSE),"")</f>
        <v>0</v>
      </c>
      <c r="AB131" s="53">
        <f>IFERROR(HLOOKUP($D131&amp;AB$4,'BUG '!$D$95:$AY$110,$A131,FALSE),"")</f>
        <v>3</v>
      </c>
      <c r="AC131" s="53">
        <f>IFERROR(HLOOKUP($D131,'BSX-II-LD-TS-CLS-AMBER'!$W$86:$AL$101,$A131,FALSE),"")</f>
        <v>129.33148735037588</v>
      </c>
    </row>
    <row r="132" spans="1:29" ht="15.75" thickBot="1" x14ac:dyDescent="0.3">
      <c r="A132" s="45">
        <v>9</v>
      </c>
      <c r="B132" s="86"/>
      <c r="C132" s="89"/>
      <c r="D132" s="54" t="s">
        <v>145</v>
      </c>
      <c r="E132" s="53">
        <f>IFERROR(HLOOKUP($D132,'BSX-II-LD-TS-CLS-AMBER'!$D$14:$S$29,$A132,FALSE),"")</f>
        <v>11694.336475172347</v>
      </c>
      <c r="F132" s="53">
        <f>IFERROR(HLOOKUP($D132&amp;F$4,'BUG '!$D$23:$AY$38,$A132,FALSE),"")</f>
        <v>3</v>
      </c>
      <c r="G132" s="53">
        <f>IFERROR(HLOOKUP($D132&amp;G$4,'BUG '!$D$23:$AY$38,$A132,FALSE),"")</f>
        <v>0</v>
      </c>
      <c r="H132" s="53">
        <f>IFERROR(HLOOKUP($D132&amp;H$4,'BUG '!$D$23:$AY$38,$A132,FALSE),"")</f>
        <v>2</v>
      </c>
      <c r="I132" s="53">
        <f>IFERROR(HLOOKUP($D132,'BSX-II-LD-TS-CLS-AMBER'!$W$14:$AL$29,$A132,FALSE),"")</f>
        <v>114.74765290691018</v>
      </c>
      <c r="J132" s="53">
        <f>IFERROR(HLOOKUP($D132,'BSX-II-LD-TS-CLS-AMBER'!$D$32:$S$47,$A132,FALSE),"")</f>
        <v>12711.235299100377</v>
      </c>
      <c r="K132" s="53">
        <f>IFERROR(HLOOKUP($D132&amp;K$4,'BUG '!$D$41:$AY$56,$A132,FALSE),"")</f>
        <v>3</v>
      </c>
      <c r="L132" s="53">
        <f>IFERROR(HLOOKUP($D132&amp;L$4,'BUG '!$D$41:$AY$56,$A132,FALSE),"")</f>
        <v>0</v>
      </c>
      <c r="M132" s="53">
        <f>IFERROR(HLOOKUP($D132&amp;M$4,'BUG '!$D$41:$AY$56,$A132,FALSE),"")</f>
        <v>2</v>
      </c>
      <c r="N132" s="53">
        <f>IFERROR(HLOOKUP($D132,'BSX-II-LD-TS-CLS-AMBER'!$W$32:$AL$47,$A132,FALSE),"")</f>
        <v>124.72570968142409</v>
      </c>
      <c r="O132" s="53">
        <f>IFERROR(HLOOKUP($D132,'BSX-II-LD-TS-CLS-AMBER'!$D$50:$S$65,$A132,FALSE),"")</f>
        <v>12711.235299100377</v>
      </c>
      <c r="P132" s="53">
        <f>IFERROR(HLOOKUP($D132&amp;P$4,'BUG '!$D$59:$AY$74,$A132,FALSE),"")</f>
        <v>3</v>
      </c>
      <c r="Q132" s="53">
        <f>IFERROR(HLOOKUP($D132&amp;Q$4,'BUG '!$D$59:$AY$74,$A132,FALSE),"")</f>
        <v>0</v>
      </c>
      <c r="R132" s="53">
        <f>IFERROR(HLOOKUP($D132&amp;R$4,'BUG '!$D$59:$AY$74,$A132,FALSE),"")</f>
        <v>2</v>
      </c>
      <c r="S132" s="53">
        <f>IFERROR(HLOOKUP($D132,'BSX-II-LD-TS-CLS-AMBER'!$W$50:$AL$65,$A132,FALSE),"")</f>
        <v>124.72570968142409</v>
      </c>
      <c r="T132" s="53">
        <f>IFERROR(HLOOKUP($D132,'BSX-II-LD-TS-CLS-AMBER'!$D$68:$S$83,$A132,FALSE),"")</f>
        <v>12601.925854638717</v>
      </c>
      <c r="U132" s="53">
        <f>IFERROR(HLOOKUP($D132&amp;U$4,'BUG '!$D$77:$AY$92,$A132,FALSE),"")</f>
        <v>3</v>
      </c>
      <c r="V132" s="53">
        <f>IFERROR(HLOOKUP($D132&amp;V$4,'BUG '!$D$77:$AY$92,$A132,FALSE),"")</f>
        <v>0</v>
      </c>
      <c r="W132" s="53">
        <f>IFERROR(HLOOKUP($D132&amp;W$4,'BUG '!$D$77:$AY$92,$A132,FALSE),"")</f>
        <v>2</v>
      </c>
      <c r="X132" s="53">
        <f>IFERROR(HLOOKUP($D132,'BSX-II-LD-TS-CLS-AMBER'!$W$68:$AL$83,$A132,FALSE),"")</f>
        <v>123.65313902133038</v>
      </c>
      <c r="Y132" s="53">
        <f>IFERROR(HLOOKUP($D132,'BSX-II-LD-TS-CLS-AMBER'!$D$86:$S$101,$A132,FALSE),"")</f>
        <v>13265.185110809278</v>
      </c>
      <c r="Z132" s="53">
        <f>IFERROR(HLOOKUP($D132&amp;Z$4,'BUG '!$D$95:$AY$110,$A132,FALSE),"")</f>
        <v>3</v>
      </c>
      <c r="AA132" s="53">
        <f>IFERROR(HLOOKUP($D132&amp;AA$4,'BUG '!$D$95:$AY$110,$A132,FALSE),"")</f>
        <v>0</v>
      </c>
      <c r="AB132" s="53">
        <f>IFERROR(HLOOKUP($D132&amp;AB$4,'BUG '!$D$95:$AY$110,$A132,FALSE),"")</f>
        <v>2</v>
      </c>
      <c r="AC132" s="53">
        <f>IFERROR(HLOOKUP($D132,'BSX-II-LD-TS-CLS-AMBER'!$W$86:$AL$101,$A132,FALSE),"")</f>
        <v>130.1611989763295</v>
      </c>
    </row>
    <row r="133" spans="1:29" ht="15.75" thickBot="1" x14ac:dyDescent="0.3">
      <c r="A133" s="45">
        <v>9</v>
      </c>
      <c r="B133" s="86"/>
      <c r="C133" s="89"/>
      <c r="D133" s="54" t="s">
        <v>14</v>
      </c>
      <c r="E133" s="53">
        <f>IFERROR(HLOOKUP($D133,'BSX-II-LD-TS-CLS-AMBER'!$D$14:$S$29,$A133,FALSE),"")</f>
        <v>10483.679517829882</v>
      </c>
      <c r="F133" s="53">
        <f>IFERROR(HLOOKUP($D133&amp;F$4,'BUG '!$D$23:$AY$38,$A133,FALSE),"")</f>
        <v>3</v>
      </c>
      <c r="G133" s="53">
        <f>IFERROR(HLOOKUP($D133&amp;G$4,'BUG '!$D$23:$AY$38,$A133,FALSE),"")</f>
        <v>0</v>
      </c>
      <c r="H133" s="53">
        <f>IFERROR(HLOOKUP($D133&amp;H$4,'BUG '!$D$23:$AY$38,$A133,FALSE),"")</f>
        <v>3</v>
      </c>
      <c r="I133" s="53">
        <f>IFERROR(HLOOKUP($D133,'BSX-II-LD-TS-CLS-AMBER'!$W$14:$AL$29,$A133,FALSE),"")</f>
        <v>102.86839454749806</v>
      </c>
      <c r="J133" s="53">
        <f>IFERROR(HLOOKUP($D133,'BSX-II-LD-TS-CLS-AMBER'!$D$32:$S$47,$A133,FALSE),"")</f>
        <v>11395.303823728131</v>
      </c>
      <c r="K133" s="53">
        <f>IFERROR(HLOOKUP($D133&amp;K$4,'BUG '!$D$41:$AY$56,$A133,FALSE),"")</f>
        <v>3</v>
      </c>
      <c r="L133" s="53">
        <f>IFERROR(HLOOKUP($D133&amp;L$4,'BUG '!$D$41:$AY$56,$A133,FALSE),"")</f>
        <v>0</v>
      </c>
      <c r="M133" s="53">
        <f>IFERROR(HLOOKUP($D133&amp;M$4,'BUG '!$D$41:$AY$56,$A133,FALSE),"")</f>
        <v>3</v>
      </c>
      <c r="N133" s="53">
        <f>IFERROR(HLOOKUP($D133,'BSX-II-LD-TS-CLS-AMBER'!$W$32:$AL$47,$A133,FALSE),"")</f>
        <v>111.81347233423699</v>
      </c>
      <c r="O133" s="53">
        <f>IFERROR(HLOOKUP($D133,'BSX-II-LD-TS-CLS-AMBER'!$D$50:$S$65,$A133,FALSE),"")</f>
        <v>11395.303823728131</v>
      </c>
      <c r="P133" s="53">
        <f>IFERROR(HLOOKUP($D133&amp;P$4,'BUG '!$D$59:$AY$74,$A133,FALSE),"")</f>
        <v>3</v>
      </c>
      <c r="Q133" s="53">
        <f>IFERROR(HLOOKUP($D133&amp;Q$4,'BUG '!$D$59:$AY$74,$A133,FALSE),"")</f>
        <v>0</v>
      </c>
      <c r="R133" s="53">
        <f>IFERROR(HLOOKUP($D133&amp;R$4,'BUG '!$D$59:$AY$74,$A133,FALSE),"")</f>
        <v>3</v>
      </c>
      <c r="S133" s="53">
        <f>IFERROR(HLOOKUP($D133,'BSX-II-LD-TS-CLS-AMBER'!$W$50:$AL$65,$A133,FALSE),"")</f>
        <v>111.81347233423699</v>
      </c>
      <c r="T133" s="53">
        <f>IFERROR(HLOOKUP($D133,'BSX-II-LD-TS-CLS-AMBER'!$D$68:$S$83,$A133,FALSE),"")</f>
        <v>11334.696186829991</v>
      </c>
      <c r="U133" s="53">
        <f>IFERROR(HLOOKUP($D133&amp;U$4,'BUG '!$D$77:$AY$92,$A133,FALSE),"")</f>
        <v>3</v>
      </c>
      <c r="V133" s="53">
        <f>IFERROR(HLOOKUP($D133&amp;V$4,'BUG '!$D$77:$AY$92,$A133,FALSE),"")</f>
        <v>0</v>
      </c>
      <c r="W133" s="53">
        <f>IFERROR(HLOOKUP($D133&amp;W$4,'BUG '!$D$77:$AY$92,$A133,FALSE),"")</f>
        <v>3</v>
      </c>
      <c r="X133" s="53">
        <f>IFERROR(HLOOKUP($D133,'BSX-II-LD-TS-CLS-AMBER'!$W$68:$AL$83,$A133,FALSE),"")</f>
        <v>111.21877556823743</v>
      </c>
      <c r="Y133" s="53">
        <f>IFERROR(HLOOKUP($D133,'BSX-II-LD-TS-CLS-AMBER'!$D$86:$S$101,$A133,FALSE),"")</f>
        <v>11891.90594452804</v>
      </c>
      <c r="Z133" s="53">
        <f>IFERROR(HLOOKUP($D133&amp;Z$4,'BUG '!$D$95:$AY$110,$A133,FALSE),"")</f>
        <v>3</v>
      </c>
      <c r="AA133" s="53">
        <f>IFERROR(HLOOKUP($D133&amp;AA$4,'BUG '!$D$95:$AY$110,$A133,FALSE),"")</f>
        <v>0</v>
      </c>
      <c r="AB133" s="53">
        <f>IFERROR(HLOOKUP($D133&amp;AB$4,'BUG '!$D$95:$AY$110,$A133,FALSE),"")</f>
        <v>3</v>
      </c>
      <c r="AC133" s="53">
        <f>IFERROR(HLOOKUP($D133,'BSX-II-LD-TS-CLS-AMBER'!$W$86:$AL$101,$A133,FALSE),"")</f>
        <v>116.68625224025074</v>
      </c>
    </row>
    <row r="134" spans="1:29" ht="15.75" thickBot="1" x14ac:dyDescent="0.3">
      <c r="A134" s="45">
        <v>9</v>
      </c>
      <c r="B134" s="86"/>
      <c r="C134" s="89"/>
      <c r="D134" s="54" t="s">
        <v>15</v>
      </c>
      <c r="E134" s="53">
        <f>IFERROR(HLOOKUP($D134,'BSX-II-LD-TS-CLS-AMBER'!$D$14:$S$29,$A134,FALSE),"")</f>
        <v>9460.3670038058772</v>
      </c>
      <c r="F134" s="53">
        <f>IFERROR(HLOOKUP($D134&amp;F$4,'BUG '!$D$23:$AY$38,$A134,FALSE),"")</f>
        <v>3</v>
      </c>
      <c r="G134" s="53">
        <f>IFERROR(HLOOKUP($D134&amp;G$4,'BUG '!$D$23:$AY$38,$A134,FALSE),"")</f>
        <v>0</v>
      </c>
      <c r="H134" s="53">
        <f>IFERROR(HLOOKUP($D134&amp;H$4,'BUG '!$D$23:$AY$38,$A134,FALSE),"")</f>
        <v>3</v>
      </c>
      <c r="I134" s="53">
        <f>IFERROR(HLOOKUP($D134,'BSX-II-LD-TS-CLS-AMBER'!$W$14:$AL$29,$A134,FALSE),"")</f>
        <v>92.827405097278429</v>
      </c>
      <c r="J134" s="53">
        <f>IFERROR(HLOOKUP($D134,'BSX-II-LD-TS-CLS-AMBER'!$D$32:$S$47,$A134,FALSE),"")</f>
        <v>10283.007612832474</v>
      </c>
      <c r="K134" s="53">
        <f>IFERROR(HLOOKUP($D134&amp;K$4,'BUG '!$D$41:$AY$56,$A134,FALSE),"")</f>
        <v>3</v>
      </c>
      <c r="L134" s="53">
        <f>IFERROR(HLOOKUP($D134&amp;L$4,'BUG '!$D$41:$AY$56,$A134,FALSE),"")</f>
        <v>0</v>
      </c>
      <c r="M134" s="53">
        <f>IFERROR(HLOOKUP($D134&amp;M$4,'BUG '!$D$41:$AY$56,$A134,FALSE),"")</f>
        <v>3</v>
      </c>
      <c r="N134" s="53">
        <f>IFERROR(HLOOKUP($D134,'BSX-II-LD-TS-CLS-AMBER'!$W$32:$AL$47,$A134,FALSE),"")</f>
        <v>100.89935336660697</v>
      </c>
      <c r="O134" s="53">
        <f>IFERROR(HLOOKUP($D134,'BSX-II-LD-TS-CLS-AMBER'!$D$50:$S$65,$A134,FALSE),"")</f>
        <v>10283.007612832474</v>
      </c>
      <c r="P134" s="53">
        <f>IFERROR(HLOOKUP($D134&amp;P$4,'BUG '!$D$59:$AY$74,$A134,FALSE),"")</f>
        <v>3</v>
      </c>
      <c r="Q134" s="53">
        <f>IFERROR(HLOOKUP($D134&amp;Q$4,'BUG '!$D$59:$AY$74,$A134,FALSE),"")</f>
        <v>0</v>
      </c>
      <c r="R134" s="53">
        <f>IFERROR(HLOOKUP($D134&amp;R$4,'BUG '!$D$59:$AY$74,$A134,FALSE),"")</f>
        <v>3</v>
      </c>
      <c r="S134" s="53">
        <f>IFERROR(HLOOKUP($D134,'BSX-II-LD-TS-CLS-AMBER'!$W$50:$AL$65,$A134,FALSE),"")</f>
        <v>100.89935336660697</v>
      </c>
      <c r="T134" s="53">
        <f>IFERROR(HLOOKUP($D134,'BSX-II-LD-TS-CLS-AMBER'!$D$68:$S$83,$A134,FALSE),"")</f>
        <v>10228.315890587948</v>
      </c>
      <c r="U134" s="53">
        <f>IFERROR(HLOOKUP($D134&amp;U$4,'BUG '!$D$77:$AY$92,$A134,FALSE),"")</f>
        <v>3</v>
      </c>
      <c r="V134" s="53">
        <f>IFERROR(HLOOKUP($D134&amp;V$4,'BUG '!$D$77:$AY$92,$A134,FALSE),"")</f>
        <v>0</v>
      </c>
      <c r="W134" s="53">
        <f>IFERROR(HLOOKUP($D134&amp;W$4,'BUG '!$D$77:$AY$92,$A134,FALSE),"")</f>
        <v>3</v>
      </c>
      <c r="X134" s="53">
        <f>IFERROR(HLOOKUP($D134,'BSX-II-LD-TS-CLS-AMBER'!$W$68:$AL$83,$A134,FALSE),"")</f>
        <v>100.36270498349266</v>
      </c>
      <c r="Y134" s="53">
        <f>IFERROR(HLOOKUP($D134,'BSX-II-LD-TS-CLS-AMBER'!$D$86:$S$101,$A134,FALSE),"")</f>
        <v>10731.136374270231</v>
      </c>
      <c r="Z134" s="53">
        <f>IFERROR(HLOOKUP($D134&amp;Z$4,'BUG '!$D$95:$AY$110,$A134,FALSE),"")</f>
        <v>3</v>
      </c>
      <c r="AA134" s="53">
        <f>IFERROR(HLOOKUP($D134&amp;AA$4,'BUG '!$D$95:$AY$110,$A134,FALSE),"")</f>
        <v>0</v>
      </c>
      <c r="AB134" s="53">
        <f>IFERROR(HLOOKUP($D134&amp;AB$4,'BUG '!$D$95:$AY$110,$A134,FALSE),"")</f>
        <v>3</v>
      </c>
      <c r="AC134" s="53">
        <f>IFERROR(HLOOKUP($D134,'BSX-II-LD-TS-CLS-AMBER'!$W$86:$AL$101,$A134,FALSE),"")</f>
        <v>105.29650096743359</v>
      </c>
    </row>
    <row r="135" spans="1:29" ht="15.75" thickBot="1" x14ac:dyDescent="0.3">
      <c r="A135" s="45">
        <v>9</v>
      </c>
      <c r="B135" s="86"/>
      <c r="C135" s="89"/>
      <c r="D135" s="54" t="s">
        <v>18</v>
      </c>
      <c r="E135" s="53">
        <f>IFERROR(HLOOKUP($D135,'BSX-II-LD-TS-CLS-AMBER'!$D$14:$S$29,$A135,FALSE),"")</f>
        <v>13803.646339531106</v>
      </c>
      <c r="F135" s="53">
        <f>IFERROR(HLOOKUP($D135&amp;F$4,'BUG '!$D$23:$AY$38,$A135,FALSE),"")</f>
        <v>4</v>
      </c>
      <c r="G135" s="53">
        <f>IFERROR(HLOOKUP($D135&amp;G$4,'BUG '!$D$23:$AY$38,$A135,FALSE),"")</f>
        <v>0</v>
      </c>
      <c r="H135" s="53">
        <f>IFERROR(HLOOKUP($D135&amp;H$4,'BUG '!$D$23:$AY$38,$A135,FALSE),"")</f>
        <v>4</v>
      </c>
      <c r="I135" s="53">
        <f>IFERROR(HLOOKUP($D135,'BSX-II-LD-TS-CLS-AMBER'!$W$14:$AL$29,$A135,FALSE),"")</f>
        <v>135.44471055549246</v>
      </c>
      <c r="J135" s="53">
        <f>IFERROR(HLOOKUP($D135,'BSX-II-LD-TS-CLS-AMBER'!$D$32:$S$47,$A135,FALSE),"")</f>
        <v>15003.963412533811</v>
      </c>
      <c r="K135" s="53">
        <f>IFERROR(HLOOKUP($D135&amp;K$4,'BUG '!$D$41:$AY$56,$A135,FALSE),"")</f>
        <v>4</v>
      </c>
      <c r="L135" s="53">
        <f>IFERROR(HLOOKUP($D135&amp;L$4,'BUG '!$D$41:$AY$56,$A135,FALSE),"")</f>
        <v>0</v>
      </c>
      <c r="M135" s="53">
        <f>IFERROR(HLOOKUP($D135&amp;M$4,'BUG '!$D$41:$AY$56,$A135,FALSE),"")</f>
        <v>4</v>
      </c>
      <c r="N135" s="53">
        <f>IFERROR(HLOOKUP($D135,'BSX-II-LD-TS-CLS-AMBER'!$W$32:$AL$47,$A135,FALSE),"")</f>
        <v>147.22251147336135</v>
      </c>
      <c r="O135" s="53">
        <f>IFERROR(HLOOKUP($D135,'BSX-II-LD-TS-CLS-AMBER'!$D$50:$S$65,$A135,FALSE),"")</f>
        <v>15003.963412533811</v>
      </c>
      <c r="P135" s="53">
        <f>IFERROR(HLOOKUP($D135&amp;P$4,'BUG '!$D$59:$AY$74,$A135,FALSE),"")</f>
        <v>4</v>
      </c>
      <c r="Q135" s="53">
        <f>IFERROR(HLOOKUP($D135&amp;Q$4,'BUG '!$D$59:$AY$74,$A135,FALSE),"")</f>
        <v>0</v>
      </c>
      <c r="R135" s="53">
        <f>IFERROR(HLOOKUP($D135&amp;R$4,'BUG '!$D$59:$AY$74,$A135,FALSE),"")</f>
        <v>4</v>
      </c>
      <c r="S135" s="53">
        <f>IFERROR(HLOOKUP($D135,'BSX-II-LD-TS-CLS-AMBER'!$W$50:$AL$65,$A135,FALSE),"")</f>
        <v>147.22251147336135</v>
      </c>
      <c r="T135" s="53">
        <f>IFERROR(HLOOKUP($D135,'BSX-II-LD-TS-CLS-AMBER'!$D$68:$S$83,$A135,FALSE),"")</f>
        <v>14924.162576978528</v>
      </c>
      <c r="U135" s="53">
        <f>IFERROR(HLOOKUP($D135&amp;U$4,'BUG '!$D$77:$AY$92,$A135,FALSE),"")</f>
        <v>4</v>
      </c>
      <c r="V135" s="53">
        <f>IFERROR(HLOOKUP($D135&amp;V$4,'BUG '!$D$77:$AY$92,$A135,FALSE),"")</f>
        <v>0</v>
      </c>
      <c r="W135" s="53">
        <f>IFERROR(HLOOKUP($D135&amp;W$4,'BUG '!$D$77:$AY$92,$A135,FALSE),"")</f>
        <v>4</v>
      </c>
      <c r="X135" s="53">
        <f>IFERROR(HLOOKUP($D135,'BSX-II-LD-TS-CLS-AMBER'!$W$68:$AL$83,$A135,FALSE),"")</f>
        <v>146.43948640824377</v>
      </c>
      <c r="Y135" s="53">
        <f>IFERROR(HLOOKUP($D135,'BSX-II-LD-TS-CLS-AMBER'!$D$86:$S$101,$A135,FALSE),"")</f>
        <v>15657.829265197915</v>
      </c>
      <c r="Z135" s="53">
        <f>IFERROR(HLOOKUP($D135&amp;Z$4,'BUG '!$D$95:$AY$110,$A135,FALSE),"")</f>
        <v>4</v>
      </c>
      <c r="AA135" s="53">
        <f>IFERROR(HLOOKUP($D135&amp;AA$4,'BUG '!$D$95:$AY$110,$A135,FALSE),"")</f>
        <v>0</v>
      </c>
      <c r="AB135" s="53">
        <f>IFERROR(HLOOKUP($D135&amp;AB$4,'BUG '!$D$95:$AY$110,$A135,FALSE),"")</f>
        <v>4</v>
      </c>
      <c r="AC135" s="53">
        <f>IFERROR(HLOOKUP($D135,'BSX-II-LD-TS-CLS-AMBER'!$W$86:$AL$101,$A135,FALSE),"")</f>
        <v>153.63840108526651</v>
      </c>
    </row>
    <row r="136" spans="1:29" ht="15.75" thickBot="1" x14ac:dyDescent="0.3">
      <c r="A136" s="45">
        <v>9</v>
      </c>
      <c r="B136" s="86"/>
      <c r="C136" s="89"/>
      <c r="D136" s="54" t="s">
        <v>19</v>
      </c>
      <c r="E136" s="53">
        <f>IFERROR(HLOOKUP($D136,'BSX-II-LD-TS-CLS-AMBER'!$D$14:$S$29,$A136,FALSE),"")</f>
        <v>13689.93946190434</v>
      </c>
      <c r="F136" s="53">
        <f>IFERROR(HLOOKUP($D136&amp;F$4,'BUG '!$D$23:$AY$38,$A136,FALSE),"")</f>
        <v>4</v>
      </c>
      <c r="G136" s="53">
        <f>IFERROR(HLOOKUP($D136&amp;G$4,'BUG '!$D$23:$AY$38,$A136,FALSE),"")</f>
        <v>0</v>
      </c>
      <c r="H136" s="53">
        <f>IFERROR(HLOOKUP($D136&amp;H$4,'BUG '!$D$23:$AY$38,$A136,FALSE),"")</f>
        <v>3</v>
      </c>
      <c r="I136" s="53">
        <f>IFERROR(HLOOKUP($D136,'BSX-II-LD-TS-CLS-AMBER'!$W$14:$AL$29,$A136,FALSE),"")</f>
        <v>134.32899121949205</v>
      </c>
      <c r="J136" s="53">
        <f>IFERROR(HLOOKUP($D136,'BSX-II-LD-TS-CLS-AMBER'!$D$32:$S$47,$A136,FALSE),"")</f>
        <v>14880.368980330803</v>
      </c>
      <c r="K136" s="53">
        <f>IFERROR(HLOOKUP($D136&amp;K$4,'BUG '!$D$41:$AY$56,$A136,FALSE),"")</f>
        <v>4</v>
      </c>
      <c r="L136" s="53">
        <f>IFERROR(HLOOKUP($D136&amp;L$4,'BUG '!$D$41:$AY$56,$A136,FALSE),"")</f>
        <v>0</v>
      </c>
      <c r="M136" s="53">
        <f>IFERROR(HLOOKUP($D136&amp;M$4,'BUG '!$D$41:$AY$56,$A136,FALSE),"")</f>
        <v>3</v>
      </c>
      <c r="N136" s="53">
        <f>IFERROR(HLOOKUP($D136,'BSX-II-LD-TS-CLS-AMBER'!$W$32:$AL$47,$A136,FALSE),"")</f>
        <v>146.00977306466524</v>
      </c>
      <c r="O136" s="53">
        <f>IFERROR(HLOOKUP($D136,'BSX-II-LD-TS-CLS-AMBER'!$D$50:$S$65,$A136,FALSE),"")</f>
        <v>14880.368980330803</v>
      </c>
      <c r="P136" s="53">
        <f>IFERROR(HLOOKUP($D136&amp;P$4,'BUG '!$D$59:$AY$74,$A136,FALSE),"")</f>
        <v>4</v>
      </c>
      <c r="Q136" s="53">
        <f>IFERROR(HLOOKUP($D136&amp;Q$4,'BUG '!$D$59:$AY$74,$A136,FALSE),"")</f>
        <v>0</v>
      </c>
      <c r="R136" s="53">
        <f>IFERROR(HLOOKUP($D136&amp;R$4,'BUG '!$D$59:$AY$74,$A136,FALSE),"")</f>
        <v>3</v>
      </c>
      <c r="S136" s="53">
        <f>IFERROR(HLOOKUP($D136,'BSX-II-LD-TS-CLS-AMBER'!$W$50:$AL$65,$A136,FALSE),"")</f>
        <v>146.00977306466524</v>
      </c>
      <c r="T136" s="53">
        <f>IFERROR(HLOOKUP($D136,'BSX-II-LD-TS-CLS-AMBER'!$D$68:$S$83,$A136,FALSE),"")</f>
        <v>14801.225500348086</v>
      </c>
      <c r="U136" s="53">
        <f>IFERROR(HLOOKUP($D136&amp;U$4,'BUG '!$D$77:$AY$92,$A136,FALSE),"")</f>
        <v>4</v>
      </c>
      <c r="V136" s="53">
        <f>IFERROR(HLOOKUP($D136&amp;V$4,'BUG '!$D$77:$AY$92,$A136,FALSE),"")</f>
        <v>0</v>
      </c>
      <c r="W136" s="53">
        <f>IFERROR(HLOOKUP($D136&amp;W$4,'BUG '!$D$77:$AY$92,$A136,FALSE),"")</f>
        <v>3</v>
      </c>
      <c r="X136" s="53">
        <f>IFERROR(HLOOKUP($D136,'BSX-II-LD-TS-CLS-AMBER'!$W$68:$AL$83,$A136,FALSE),"")</f>
        <v>145.23319813113378</v>
      </c>
      <c r="Y136" s="53">
        <f>IFERROR(HLOOKUP($D136,'BSX-II-LD-TS-CLS-AMBER'!$D$86:$S$101,$A136,FALSE),"")</f>
        <v>15528.848644254309</v>
      </c>
      <c r="Z136" s="53">
        <f>IFERROR(HLOOKUP($D136&amp;Z$4,'BUG '!$D$95:$AY$110,$A136,FALSE),"")</f>
        <v>4</v>
      </c>
      <c r="AA136" s="53">
        <f>IFERROR(HLOOKUP($D136&amp;AA$4,'BUG '!$D$95:$AY$110,$A136,FALSE),"")</f>
        <v>0</v>
      </c>
      <c r="AB136" s="53">
        <f>IFERROR(HLOOKUP($D136&amp;AB$4,'BUG '!$D$95:$AY$110,$A136,FALSE),"")</f>
        <v>3</v>
      </c>
      <c r="AC136" s="53">
        <f>IFERROR(HLOOKUP($D136,'BSX-II-LD-TS-CLS-AMBER'!$W$86:$AL$101,$A136,FALSE),"")</f>
        <v>152.37281209223758</v>
      </c>
    </row>
    <row r="137" spans="1:29" ht="15.75" thickBot="1" x14ac:dyDescent="0.3">
      <c r="A137" s="45">
        <v>9</v>
      </c>
      <c r="B137" s="87"/>
      <c r="C137" s="90"/>
      <c r="D137" s="55" t="s">
        <v>117</v>
      </c>
      <c r="E137" s="53">
        <f>IFERROR(HLOOKUP($D137,'BSX-II-LD-TS-CLS-AMBER'!$D$14:$S$29,$A137,FALSE),"")</f>
        <v>12951.044528075425</v>
      </c>
      <c r="F137" s="53">
        <f>IFERROR(HLOOKUP($D137&amp;F$4,'BUG '!$D$23:$AY$38,$A137,FALSE),"")</f>
        <v>3</v>
      </c>
      <c r="G137" s="53">
        <f>IFERROR(HLOOKUP($D137&amp;G$4,'BUG '!$D$23:$AY$38,$A137,FALSE),"")</f>
        <v>0</v>
      </c>
      <c r="H137" s="53">
        <f>IFERROR(HLOOKUP($D137&amp;H$4,'BUG '!$D$23:$AY$38,$A137,FALSE),"")</f>
        <v>2</v>
      </c>
      <c r="I137" s="53">
        <f>IFERROR(HLOOKUP($D137,'BSX-II-LD-TS-CLS-AMBER'!$W$14:$AL$29,$A137,FALSE),"")</f>
        <v>127.07877573427145</v>
      </c>
      <c r="J137" s="53">
        <f>IFERROR(HLOOKUP($D137,'BSX-II-LD-TS-CLS-AMBER'!$D$32:$S$47,$A137,FALSE),"")</f>
        <v>13489.362092208841</v>
      </c>
      <c r="K137" s="53">
        <f>IFERROR(HLOOKUP($D137&amp;K$4,'BUG '!$D$41:$AY$56,$A137,FALSE),"")</f>
        <v>3</v>
      </c>
      <c r="L137" s="53">
        <f>IFERROR(HLOOKUP($D137&amp;L$4,'BUG '!$D$41:$AY$56,$A137,FALSE),"")</f>
        <v>0</v>
      </c>
      <c r="M137" s="53">
        <f>IFERROR(HLOOKUP($D137&amp;M$4,'BUG '!$D$41:$AY$56,$A137,FALSE),"")</f>
        <v>2</v>
      </c>
      <c r="N137" s="53">
        <f>IFERROR(HLOOKUP($D137,'BSX-II-LD-TS-CLS-AMBER'!$W$32:$AL$47,$A137,FALSE),"")</f>
        <v>132.36087764180735</v>
      </c>
      <c r="O137" s="53">
        <f>IFERROR(HLOOKUP($D137,'BSX-II-LD-TS-CLS-AMBER'!$D$50:$S$65,$A137,FALSE),"")</f>
        <v>13489.362092208841</v>
      </c>
      <c r="P137" s="53">
        <f>IFERROR(HLOOKUP($D137&amp;P$4,'BUG '!$D$59:$AY$74,$A137,FALSE),"")</f>
        <v>3</v>
      </c>
      <c r="Q137" s="53">
        <f>IFERROR(HLOOKUP($D137&amp;Q$4,'BUG '!$D$59:$AY$74,$A137,FALSE),"")</f>
        <v>0</v>
      </c>
      <c r="R137" s="53">
        <f>IFERROR(HLOOKUP($D137&amp;R$4,'BUG '!$D$59:$AY$74,$A137,FALSE),"")</f>
        <v>2</v>
      </c>
      <c r="S137" s="53">
        <f>IFERROR(HLOOKUP($D137,'BSX-II-LD-TS-CLS-AMBER'!$W$50:$AL$65,$A137,FALSE),"")</f>
        <v>132.36087764180735</v>
      </c>
      <c r="T137" s="53">
        <f>IFERROR(HLOOKUP($D137,'BSX-II-LD-TS-CLS-AMBER'!$D$68:$S$83,$A137,FALSE),"")</f>
        <v>13373.361196800515</v>
      </c>
      <c r="U137" s="53">
        <f>IFERROR(HLOOKUP($D137&amp;U$4,'BUG '!$D$77:$AY$92,$A137,FALSE),"")</f>
        <v>3</v>
      </c>
      <c r="V137" s="53">
        <f>IFERROR(HLOOKUP($D137&amp;V$4,'BUG '!$D$77:$AY$92,$A137,FALSE),"")</f>
        <v>0</v>
      </c>
      <c r="W137" s="53">
        <f>IFERROR(HLOOKUP($D137&amp;W$4,'BUG '!$D$77:$AY$92,$A137,FALSE),"")</f>
        <v>2</v>
      </c>
      <c r="X137" s="53">
        <f>IFERROR(HLOOKUP($D137,'BSX-II-LD-TS-CLS-AMBER'!$W$68:$AL$83,$A137,FALSE),"")</f>
        <v>131.22264884947998</v>
      </c>
      <c r="Y137" s="53">
        <f>IFERROR(HLOOKUP($D137,'BSX-II-LD-TS-CLS-AMBER'!$D$86:$S$101,$A137,FALSE),"")</f>
        <v>14077.22231312546</v>
      </c>
      <c r="Z137" s="53">
        <f>IFERROR(HLOOKUP($D137&amp;Z$4,'BUG '!$D$95:$AY$110,$A137,FALSE),"")</f>
        <v>3</v>
      </c>
      <c r="AA137" s="53">
        <f>IFERROR(HLOOKUP($D137&amp;AA$4,'BUG '!$D$95:$AY$110,$A137,FALSE),"")</f>
        <v>0</v>
      </c>
      <c r="AB137" s="53">
        <f>IFERROR(HLOOKUP($D137&amp;AB$4,'BUG '!$D$95:$AY$110,$A137,FALSE),"")</f>
        <v>3</v>
      </c>
      <c r="AC137" s="53">
        <f>IFERROR(HLOOKUP($D137,'BSX-II-LD-TS-CLS-AMBER'!$W$86:$AL$101,$A137,FALSE),"")</f>
        <v>138.12910405899066</v>
      </c>
    </row>
    <row r="138" spans="1:29" ht="15.75" thickBot="1" x14ac:dyDescent="0.3">
      <c r="A138" s="45">
        <v>10</v>
      </c>
      <c r="B138" s="85" t="s">
        <v>37</v>
      </c>
      <c r="C138" s="88" t="s">
        <v>124</v>
      </c>
      <c r="D138" s="52" t="s">
        <v>116</v>
      </c>
      <c r="E138" s="53">
        <f>IFERROR(HLOOKUP($D138,'BSX-II-LD-TS-CLS-AMBER'!$D$14:$S$29,$A138,FALSE),"")</f>
        <v>17425.080988130889</v>
      </c>
      <c r="F138" s="53">
        <f>IFERROR(HLOOKUP($D138&amp;F$4,'BUG '!$D$23:$AY$38,$A138,FALSE),"")</f>
        <v>3</v>
      </c>
      <c r="G138" s="53">
        <f>IFERROR(HLOOKUP($D138&amp;G$4,'BUG '!$D$23:$AY$38,$A138,FALSE),"")</f>
        <v>0</v>
      </c>
      <c r="H138" s="53">
        <f>IFERROR(HLOOKUP($D138&amp;H$4,'BUG '!$D$23:$AY$38,$A138,FALSE),"")</f>
        <v>3</v>
      </c>
      <c r="I138" s="53">
        <f>IFERROR(HLOOKUP($D138,'BSX-II-LD-TS-CLS-AMBER'!$W$14:$AL$29,$A138,FALSE),"")</f>
        <v>110.85419473191934</v>
      </c>
      <c r="J138" s="53">
        <f>IFERROR(HLOOKUP($D138,'BSX-II-LD-TS-CLS-AMBER'!$D$32:$S$47,$A138,FALSE),"")</f>
        <v>18149.364433533581</v>
      </c>
      <c r="K138" s="53">
        <f>IFERROR(HLOOKUP($D138&amp;K$4,'BUG '!$D$41:$AY$56,$A138,FALSE),"")</f>
        <v>3</v>
      </c>
      <c r="L138" s="53">
        <f>IFERROR(HLOOKUP($D138&amp;L$4,'BUG '!$D$41:$AY$56,$A138,FALSE),"")</f>
        <v>0</v>
      </c>
      <c r="M138" s="53">
        <f>IFERROR(HLOOKUP($D138&amp;M$4,'BUG '!$D$41:$AY$56,$A138,FALSE),"")</f>
        <v>3</v>
      </c>
      <c r="N138" s="53">
        <f>IFERROR(HLOOKUP($D138,'BSX-II-LD-TS-CLS-AMBER'!$W$32:$AL$47,$A138,FALSE),"")</f>
        <v>115.46191266175077</v>
      </c>
      <c r="O138" s="53">
        <f>IFERROR(HLOOKUP($D138,'BSX-II-LD-TS-CLS-AMBER'!$D$50:$S$65,$A138,FALSE),"")</f>
        <v>18149.364433533581</v>
      </c>
      <c r="P138" s="53">
        <f>IFERROR(HLOOKUP($D138&amp;P$4,'BUG '!$D$59:$AY$74,$A138,FALSE),"")</f>
        <v>3</v>
      </c>
      <c r="Q138" s="53">
        <f>IFERROR(HLOOKUP($D138&amp;Q$4,'BUG '!$D$59:$AY$74,$A138,FALSE),"")</f>
        <v>0</v>
      </c>
      <c r="R138" s="53">
        <f>IFERROR(HLOOKUP($D138&amp;R$4,'BUG '!$D$59:$AY$74,$A138,FALSE),"")</f>
        <v>3</v>
      </c>
      <c r="S138" s="53">
        <f>IFERROR(HLOOKUP($D138,'BSX-II-LD-TS-CLS-AMBER'!$W$50:$AL$65,$A138,FALSE),"")</f>
        <v>115.46191266175077</v>
      </c>
      <c r="T138" s="53">
        <f>IFERROR(HLOOKUP($D138,'BSX-II-LD-TS-CLS-AMBER'!$D$68:$S$83,$A138,FALSE),"")</f>
        <v>17993.290149887667</v>
      </c>
      <c r="U138" s="53">
        <f>IFERROR(HLOOKUP($D138&amp;U$4,'BUG '!$D$77:$AY$92,$A138,FALSE),"")</f>
        <v>3</v>
      </c>
      <c r="V138" s="53">
        <f>IFERROR(HLOOKUP($D138&amp;V$4,'BUG '!$D$77:$AY$92,$A138,FALSE),"")</f>
        <v>0</v>
      </c>
      <c r="W138" s="53">
        <f>IFERROR(HLOOKUP($D138&amp;W$4,'BUG '!$D$77:$AY$92,$A138,FALSE),"")</f>
        <v>3</v>
      </c>
      <c r="X138" s="53">
        <f>IFERROR(HLOOKUP($D138,'BSX-II-LD-TS-CLS-AMBER'!$W$68:$AL$83,$A138,FALSE),"")</f>
        <v>114.46900542397587</v>
      </c>
      <c r="Y138" s="53">
        <f>IFERROR(HLOOKUP($D138,'BSX-II-LD-TS-CLS-AMBER'!$D$86:$S$101,$A138,FALSE),"")</f>
        <v>18940.305421881403</v>
      </c>
      <c r="Z138" s="53">
        <f>IFERROR(HLOOKUP($D138&amp;Z$4,'BUG '!$D$95:$AY$110,$A138,FALSE),"")</f>
        <v>3</v>
      </c>
      <c r="AA138" s="53">
        <f>IFERROR(HLOOKUP($D138&amp;AA$4,'BUG '!$D$95:$AY$110,$A138,FALSE),"")</f>
        <v>0</v>
      </c>
      <c r="AB138" s="53">
        <f>IFERROR(HLOOKUP($D138&amp;AB$4,'BUG '!$D$95:$AY$110,$A138,FALSE),"")</f>
        <v>3</v>
      </c>
      <c r="AC138" s="53">
        <f>IFERROR(HLOOKUP($D138,'BSX-II-LD-TS-CLS-AMBER'!$W$86:$AL$101,$A138,FALSE),"")</f>
        <v>120.49368992599929</v>
      </c>
    </row>
    <row r="139" spans="1:29" ht="15.75" thickBot="1" x14ac:dyDescent="0.3">
      <c r="A139" s="45">
        <v>10</v>
      </c>
      <c r="B139" s="86"/>
      <c r="C139" s="89"/>
      <c r="D139" s="54" t="s">
        <v>10</v>
      </c>
      <c r="E139" s="53">
        <f>IFERROR(HLOOKUP($D139,'BSX-II-LD-TS-CLS-AMBER'!$D$14:$S$29,$A139,FALSE),"")</f>
        <v>17047.993573686326</v>
      </c>
      <c r="F139" s="53">
        <f>IFERROR(HLOOKUP($D139&amp;F$4,'BUG '!$D$23:$AY$38,$A139,FALSE),"")</f>
        <v>3</v>
      </c>
      <c r="G139" s="53">
        <f>IFERROR(HLOOKUP($D139&amp;G$4,'BUG '!$D$23:$AY$38,$A139,FALSE),"")</f>
        <v>0</v>
      </c>
      <c r="H139" s="53">
        <f>IFERROR(HLOOKUP($D139&amp;H$4,'BUG '!$D$23:$AY$38,$A139,FALSE),"")</f>
        <v>4</v>
      </c>
      <c r="I139" s="53">
        <f>IFERROR(HLOOKUP($D139,'BSX-II-LD-TS-CLS-AMBER'!$W$14:$AL$29,$A139,FALSE),"")</f>
        <v>108.45525485323144</v>
      </c>
      <c r="J139" s="53">
        <f>IFERROR(HLOOKUP($D139,'BSX-II-LD-TS-CLS-AMBER'!$D$32:$S$47,$A139,FALSE),"")</f>
        <v>18530.427797485139</v>
      </c>
      <c r="K139" s="53">
        <f>IFERROR(HLOOKUP($D139&amp;K$4,'BUG '!$D$41:$AY$56,$A139,FALSE),"")</f>
        <v>3</v>
      </c>
      <c r="L139" s="53">
        <f>IFERROR(HLOOKUP($D139&amp;L$4,'BUG '!$D$41:$AY$56,$A139,FALSE),"")</f>
        <v>0</v>
      </c>
      <c r="M139" s="53">
        <f>IFERROR(HLOOKUP($D139&amp;M$4,'BUG '!$D$41:$AY$56,$A139,FALSE),"")</f>
        <v>4</v>
      </c>
      <c r="N139" s="53">
        <f>IFERROR(HLOOKUP($D139,'BSX-II-LD-TS-CLS-AMBER'!$W$32:$AL$47,$A139,FALSE),"")</f>
        <v>117.8861465795994</v>
      </c>
      <c r="O139" s="53">
        <f>IFERROR(HLOOKUP($D139,'BSX-II-LD-TS-CLS-AMBER'!$D$50:$S$65,$A139,FALSE),"")</f>
        <v>18530.427797485139</v>
      </c>
      <c r="P139" s="53">
        <f>IFERROR(HLOOKUP($D139&amp;P$4,'BUG '!$D$59:$AY$74,$A139,FALSE),"")</f>
        <v>3</v>
      </c>
      <c r="Q139" s="53">
        <f>IFERROR(HLOOKUP($D139&amp;Q$4,'BUG '!$D$59:$AY$74,$A139,FALSE),"")</f>
        <v>0</v>
      </c>
      <c r="R139" s="53">
        <f>IFERROR(HLOOKUP($D139&amp;R$4,'BUG '!$D$59:$AY$74,$A139,FALSE),"")</f>
        <v>4</v>
      </c>
      <c r="S139" s="53">
        <f>IFERROR(HLOOKUP($D139,'BSX-II-LD-TS-CLS-AMBER'!$W$50:$AL$65,$A139,FALSE),"")</f>
        <v>117.8861465795994</v>
      </c>
      <c r="T139" s="53">
        <f>IFERROR(HLOOKUP($D139,'BSX-II-LD-TS-CLS-AMBER'!$D$68:$S$83,$A139,FALSE),"")</f>
        <v>18431.870930824105</v>
      </c>
      <c r="U139" s="53">
        <f>IFERROR(HLOOKUP($D139&amp;U$4,'BUG '!$D$77:$AY$92,$A139,FALSE),"")</f>
        <v>3</v>
      </c>
      <c r="V139" s="53">
        <f>IFERROR(HLOOKUP($D139&amp;V$4,'BUG '!$D$77:$AY$92,$A139,FALSE),"")</f>
        <v>0</v>
      </c>
      <c r="W139" s="53">
        <f>IFERROR(HLOOKUP($D139&amp;W$4,'BUG '!$D$77:$AY$92,$A139,FALSE),"")</f>
        <v>4</v>
      </c>
      <c r="X139" s="53">
        <f>IFERROR(HLOOKUP($D139,'BSX-II-LD-TS-CLS-AMBER'!$W$68:$AL$83,$A139,FALSE),"")</f>
        <v>117.25915138247797</v>
      </c>
      <c r="Y139" s="53">
        <f>IFERROR(HLOOKUP($D139,'BSX-II-LD-TS-CLS-AMBER'!$D$86:$S$101,$A139,FALSE),"")</f>
        <v>19337.975352680562</v>
      </c>
      <c r="Z139" s="53">
        <f>IFERROR(HLOOKUP($D139&amp;Z$4,'BUG '!$D$95:$AY$110,$A139,FALSE),"")</f>
        <v>3</v>
      </c>
      <c r="AA139" s="53">
        <f>IFERROR(HLOOKUP($D139&amp;AA$4,'BUG '!$D$95:$AY$110,$A139,FALSE),"")</f>
        <v>0</v>
      </c>
      <c r="AB139" s="53">
        <f>IFERROR(HLOOKUP($D139&amp;AB$4,'BUG '!$D$95:$AY$110,$A139,FALSE),"")</f>
        <v>4</v>
      </c>
      <c r="AC139" s="53">
        <f>IFERROR(HLOOKUP($D139,'BSX-II-LD-TS-CLS-AMBER'!$W$86:$AL$101,$A139,FALSE),"")</f>
        <v>123.02357084752076</v>
      </c>
    </row>
    <row r="140" spans="1:29" ht="15.75" thickBot="1" x14ac:dyDescent="0.3">
      <c r="A140" s="45">
        <v>10</v>
      </c>
      <c r="B140" s="86"/>
      <c r="C140" s="89"/>
      <c r="D140" s="54" t="s">
        <v>11</v>
      </c>
      <c r="E140" s="53">
        <f>IFERROR(HLOOKUP($D140,'BSX-II-LD-TS-CLS-AMBER'!$D$14:$S$29,$A140,FALSE),"")</f>
        <v>14430.328305444704</v>
      </c>
      <c r="F140" s="53">
        <f>IFERROR(HLOOKUP($D140&amp;F$4,'BUG '!$D$23:$AY$38,$A140,FALSE),"")</f>
        <v>2</v>
      </c>
      <c r="G140" s="53">
        <f>IFERROR(HLOOKUP($D140&amp;G$4,'BUG '!$D$23:$AY$38,$A140,FALSE),"")</f>
        <v>0</v>
      </c>
      <c r="H140" s="53">
        <f>IFERROR(HLOOKUP($D140&amp;H$4,'BUG '!$D$23:$AY$38,$A140,FALSE),"")</f>
        <v>2</v>
      </c>
      <c r="I140" s="53">
        <f>IFERROR(HLOOKUP($D140,'BSX-II-LD-TS-CLS-AMBER'!$W$14:$AL$29,$A140,FALSE),"")</f>
        <v>91.802294928035423</v>
      </c>
      <c r="J140" s="53">
        <f>IFERROR(HLOOKUP($D140,'BSX-II-LD-TS-CLS-AMBER'!$D$32:$S$47,$A140,FALSE),"")</f>
        <v>15685.139462439894</v>
      </c>
      <c r="K140" s="53">
        <f>IFERROR(HLOOKUP($D140&amp;K$4,'BUG '!$D$41:$AY$56,$A140,FALSE),"")</f>
        <v>2</v>
      </c>
      <c r="L140" s="53">
        <f>IFERROR(HLOOKUP($D140&amp;L$4,'BUG '!$D$41:$AY$56,$A140,FALSE),"")</f>
        <v>0</v>
      </c>
      <c r="M140" s="53">
        <f>IFERROR(HLOOKUP($D140&amp;M$4,'BUG '!$D$41:$AY$56,$A140,FALSE),"")</f>
        <v>3</v>
      </c>
      <c r="N140" s="53">
        <f>IFERROR(HLOOKUP($D140,'BSX-II-LD-TS-CLS-AMBER'!$W$32:$AL$47,$A140,FALSE),"")</f>
        <v>99.785103182647191</v>
      </c>
      <c r="O140" s="53">
        <f>IFERROR(HLOOKUP($D140,'BSX-II-LD-TS-CLS-AMBER'!$D$50:$S$65,$A140,FALSE),"")</f>
        <v>15685.139462439894</v>
      </c>
      <c r="P140" s="53">
        <f>IFERROR(HLOOKUP($D140&amp;P$4,'BUG '!$D$59:$AY$74,$A140,FALSE),"")</f>
        <v>2</v>
      </c>
      <c r="Q140" s="53">
        <f>IFERROR(HLOOKUP($D140&amp;Q$4,'BUG '!$D$59:$AY$74,$A140,FALSE),"")</f>
        <v>0</v>
      </c>
      <c r="R140" s="53">
        <f>IFERROR(HLOOKUP($D140&amp;R$4,'BUG '!$D$59:$AY$74,$A140,FALSE),"")</f>
        <v>3</v>
      </c>
      <c r="S140" s="53">
        <f>IFERROR(HLOOKUP($D140,'BSX-II-LD-TS-CLS-AMBER'!$W$50:$AL$65,$A140,FALSE),"")</f>
        <v>99.785103182647191</v>
      </c>
      <c r="T140" s="53">
        <f>IFERROR(HLOOKUP($D140,'BSX-II-LD-TS-CLS-AMBER'!$D$68:$S$83,$A140,FALSE),"")</f>
        <v>15601.715689634757</v>
      </c>
      <c r="U140" s="53">
        <f>IFERROR(HLOOKUP($D140&amp;U$4,'BUG '!$D$77:$AY$92,$A140,FALSE),"")</f>
        <v>2</v>
      </c>
      <c r="V140" s="53">
        <f>IFERROR(HLOOKUP($D140&amp;V$4,'BUG '!$D$77:$AY$92,$A140,FALSE),"")</f>
        <v>0</v>
      </c>
      <c r="W140" s="53">
        <f>IFERROR(HLOOKUP($D140&amp;W$4,'BUG '!$D$77:$AY$92,$A140,FALSE),"")</f>
        <v>3</v>
      </c>
      <c r="X140" s="53">
        <f>IFERROR(HLOOKUP($D140,'BSX-II-LD-TS-CLS-AMBER'!$W$68:$AL$83,$A140,FALSE),"")</f>
        <v>99.25438110668604</v>
      </c>
      <c r="Y140" s="53">
        <f>IFERROR(HLOOKUP($D140,'BSX-II-LD-TS-CLS-AMBER'!$D$86:$S$101,$A140,FALSE),"")</f>
        <v>16368.690655333112</v>
      </c>
      <c r="Z140" s="53">
        <f>IFERROR(HLOOKUP($D140&amp;Z$4,'BUG '!$D$95:$AY$110,$A140,FALSE),"")</f>
        <v>2</v>
      </c>
      <c r="AA140" s="53">
        <f>IFERROR(HLOOKUP($D140&amp;AA$4,'BUG '!$D$95:$AY$110,$A140,FALSE),"")</f>
        <v>0</v>
      </c>
      <c r="AB140" s="53">
        <f>IFERROR(HLOOKUP($D140&amp;AB$4,'BUG '!$D$95:$AY$110,$A140,FALSE),"")</f>
        <v>3</v>
      </c>
      <c r="AC140" s="53">
        <f>IFERROR(HLOOKUP($D140,'BSX-II-LD-TS-CLS-AMBER'!$W$86:$AL$101,$A140,FALSE),"")</f>
        <v>104.13369227086058</v>
      </c>
    </row>
    <row r="141" spans="1:29" ht="15.75" thickBot="1" x14ac:dyDescent="0.3">
      <c r="A141" s="45">
        <v>10</v>
      </c>
      <c r="B141" s="86"/>
      <c r="C141" s="89"/>
      <c r="D141" s="54" t="s">
        <v>59</v>
      </c>
      <c r="E141" s="53">
        <f>IFERROR(HLOOKUP($D141,'BSX-II-LD-TS-CLS-AMBER'!$D$14:$S$29,$A141,FALSE),"")</f>
        <v>14351.794618440874</v>
      </c>
      <c r="F141" s="53">
        <f>IFERROR(HLOOKUP($D141&amp;F$4,'BUG '!$D$23:$AY$38,$A141,FALSE),"")</f>
        <v>2</v>
      </c>
      <c r="G141" s="53">
        <f>IFERROR(HLOOKUP($D141&amp;G$4,'BUG '!$D$23:$AY$38,$A141,FALSE),"")</f>
        <v>0</v>
      </c>
      <c r="H141" s="53">
        <f>IFERROR(HLOOKUP($D141&amp;H$4,'BUG '!$D$23:$AY$38,$A141,FALSE),"")</f>
        <v>2</v>
      </c>
      <c r="I141" s="53">
        <f>IFERROR(HLOOKUP($D141,'BSX-II-LD-TS-CLS-AMBER'!$W$14:$AL$29,$A141,FALSE),"")</f>
        <v>91.302682407550265</v>
      </c>
      <c r="J141" s="53">
        <f>IFERROR(HLOOKUP($D141,'BSX-II-LD-TS-CLS-AMBER'!$D$32:$S$47,$A141,FALSE),"")</f>
        <v>15599.776759174862</v>
      </c>
      <c r="K141" s="53">
        <f>IFERROR(HLOOKUP($D141&amp;K$4,'BUG '!$D$41:$AY$56,$A141,FALSE),"")</f>
        <v>2</v>
      </c>
      <c r="L141" s="53">
        <f>IFERROR(HLOOKUP($D141&amp;L$4,'BUG '!$D$41:$AY$56,$A141,FALSE),"")</f>
        <v>0</v>
      </c>
      <c r="M141" s="53">
        <f>IFERROR(HLOOKUP($D141&amp;M$4,'BUG '!$D$41:$AY$56,$A141,FALSE),"")</f>
        <v>2</v>
      </c>
      <c r="N141" s="53">
        <f>IFERROR(HLOOKUP($D141,'BSX-II-LD-TS-CLS-AMBER'!$W$32:$AL$47,$A141,FALSE),"")</f>
        <v>99.242046095163317</v>
      </c>
      <c r="O141" s="53">
        <f>IFERROR(HLOOKUP($D141,'BSX-II-LD-TS-CLS-AMBER'!$D$50:$S$65,$A141,FALSE),"")</f>
        <v>15599.776759174862</v>
      </c>
      <c r="P141" s="53">
        <f>IFERROR(HLOOKUP($D141&amp;P$4,'BUG '!$D$59:$AY$74,$A141,FALSE),"")</f>
        <v>2</v>
      </c>
      <c r="Q141" s="53">
        <f>IFERROR(HLOOKUP($D141&amp;Q$4,'BUG '!$D$59:$AY$74,$A141,FALSE),"")</f>
        <v>0</v>
      </c>
      <c r="R141" s="53">
        <f>IFERROR(HLOOKUP($D141&amp;R$4,'BUG '!$D$59:$AY$74,$A141,FALSE),"")</f>
        <v>2</v>
      </c>
      <c r="S141" s="53">
        <f>IFERROR(HLOOKUP($D141,'BSX-II-LD-TS-CLS-AMBER'!$W$50:$AL$65,$A141,FALSE),"")</f>
        <v>99.242046095163317</v>
      </c>
      <c r="T141" s="53">
        <f>IFERROR(HLOOKUP($D141,'BSX-II-LD-TS-CLS-AMBER'!$D$68:$S$83,$A141,FALSE),"")</f>
        <v>15516.807000743029</v>
      </c>
      <c r="U141" s="53">
        <f>IFERROR(HLOOKUP($D141&amp;U$4,'BUG '!$D$77:$AY$92,$A141,FALSE),"")</f>
        <v>2</v>
      </c>
      <c r="V141" s="53">
        <f>IFERROR(HLOOKUP($D141&amp;V$4,'BUG '!$D$77:$AY$92,$A141,FALSE),"")</f>
        <v>0</v>
      </c>
      <c r="W141" s="53">
        <f>IFERROR(HLOOKUP($D141&amp;W$4,'BUG '!$D$77:$AY$92,$A141,FALSE),"")</f>
        <v>2</v>
      </c>
      <c r="X141" s="53">
        <f>IFERROR(HLOOKUP($D141,'BSX-II-LD-TS-CLS-AMBER'!$W$68:$AL$83,$A141,FALSE),"")</f>
        <v>98.714212349981437</v>
      </c>
      <c r="Y141" s="53">
        <f>IFERROR(HLOOKUP($D141,'BSX-II-LD-TS-CLS-AMBER'!$D$86:$S$101,$A141,FALSE),"")</f>
        <v>16279.607884561818</v>
      </c>
      <c r="Z141" s="53">
        <f>IFERROR(HLOOKUP($D141&amp;Z$4,'BUG '!$D$95:$AY$110,$A141,FALSE),"")</f>
        <v>2</v>
      </c>
      <c r="AA141" s="53">
        <f>IFERROR(HLOOKUP($D141&amp;AA$4,'BUG '!$D$95:$AY$110,$A141,FALSE),"")</f>
        <v>0</v>
      </c>
      <c r="AB141" s="53">
        <f>IFERROR(HLOOKUP($D141&amp;AB$4,'BUG '!$D$95:$AY$110,$A141,FALSE),"")</f>
        <v>2</v>
      </c>
      <c r="AC141" s="53">
        <f>IFERROR(HLOOKUP($D141,'BSX-II-LD-TS-CLS-AMBER'!$W$86:$AL$101,$A141,FALSE),"")</f>
        <v>103.56696900426191</v>
      </c>
    </row>
    <row r="142" spans="1:29" ht="15.75" thickBot="1" x14ac:dyDescent="0.3">
      <c r="A142" s="45">
        <v>10</v>
      </c>
      <c r="B142" s="86"/>
      <c r="C142" s="89"/>
      <c r="D142" s="54" t="s">
        <v>60</v>
      </c>
      <c r="E142" s="53">
        <f>IFERROR(HLOOKUP($D142,'BSX-II-LD-TS-CLS-AMBER'!$D$14:$S$29,$A142,FALSE),"")</f>
        <v>14068.517442176293</v>
      </c>
      <c r="F142" s="53">
        <f>IFERROR(HLOOKUP($D142&amp;F$4,'BUG '!$D$23:$AY$38,$A142,FALSE),"")</f>
        <v>2</v>
      </c>
      <c r="G142" s="53">
        <f>IFERROR(HLOOKUP($D142&amp;G$4,'BUG '!$D$23:$AY$38,$A142,FALSE),"")</f>
        <v>0</v>
      </c>
      <c r="H142" s="53">
        <f>IFERROR(HLOOKUP($D142&amp;H$4,'BUG '!$D$23:$AY$38,$A142,FALSE),"")</f>
        <v>2</v>
      </c>
      <c r="I142" s="53">
        <f>IFERROR(HLOOKUP($D142,'BSX-II-LD-TS-CLS-AMBER'!$W$14:$AL$29,$A142,FALSE),"")</f>
        <v>89.500540811644228</v>
      </c>
      <c r="J142" s="53">
        <f>IFERROR(HLOOKUP($D142,'BSX-II-LD-TS-CLS-AMBER'!$D$32:$S$47,$A142,FALSE),"")</f>
        <v>15291.866784974234</v>
      </c>
      <c r="K142" s="53">
        <f>IFERROR(HLOOKUP($D142&amp;K$4,'BUG '!$D$41:$AY$56,$A142,FALSE),"")</f>
        <v>2</v>
      </c>
      <c r="L142" s="53">
        <f>IFERROR(HLOOKUP($D142&amp;L$4,'BUG '!$D$41:$AY$56,$A142,FALSE),"")</f>
        <v>0</v>
      </c>
      <c r="M142" s="53">
        <f>IFERROR(HLOOKUP($D142&amp;M$4,'BUG '!$D$41:$AY$56,$A142,FALSE),"")</f>
        <v>2</v>
      </c>
      <c r="N142" s="53">
        <f>IFERROR(HLOOKUP($D142,'BSX-II-LD-TS-CLS-AMBER'!$W$32:$AL$47,$A142,FALSE),"")</f>
        <v>97.283196534395913</v>
      </c>
      <c r="O142" s="53">
        <f>IFERROR(HLOOKUP($D142,'BSX-II-LD-TS-CLS-AMBER'!$D$50:$S$65,$A142,FALSE),"")</f>
        <v>15291.866784974234</v>
      </c>
      <c r="P142" s="53">
        <f>IFERROR(HLOOKUP($D142&amp;P$4,'BUG '!$D$59:$AY$74,$A142,FALSE),"")</f>
        <v>2</v>
      </c>
      <c r="Q142" s="53">
        <f>IFERROR(HLOOKUP($D142&amp;Q$4,'BUG '!$D$59:$AY$74,$A142,FALSE),"")</f>
        <v>0</v>
      </c>
      <c r="R142" s="53">
        <f>IFERROR(HLOOKUP($D142&amp;R$4,'BUG '!$D$59:$AY$74,$A142,FALSE),"")</f>
        <v>2</v>
      </c>
      <c r="S142" s="53">
        <f>IFERROR(HLOOKUP($D142,'BSX-II-LD-TS-CLS-AMBER'!$W$50:$AL$65,$A142,FALSE),"")</f>
        <v>97.283196534395913</v>
      </c>
      <c r="T142" s="53">
        <f>IFERROR(HLOOKUP($D142,'BSX-II-LD-TS-CLS-AMBER'!$D$68:$S$83,$A142,FALSE),"")</f>
        <v>15210.534692040606</v>
      </c>
      <c r="U142" s="53">
        <f>IFERROR(HLOOKUP($D142&amp;U$4,'BUG '!$D$77:$AY$92,$A142,FALSE),"")</f>
        <v>2</v>
      </c>
      <c r="V142" s="53">
        <f>IFERROR(HLOOKUP($D142&amp;V$4,'BUG '!$D$77:$AY$92,$A142,FALSE),"")</f>
        <v>0</v>
      </c>
      <c r="W142" s="53">
        <f>IFERROR(HLOOKUP($D142&amp;W$4,'BUG '!$D$77:$AY$92,$A142,FALSE),"")</f>
        <v>2</v>
      </c>
      <c r="X142" s="53">
        <f>IFERROR(HLOOKUP($D142,'BSX-II-LD-TS-CLS-AMBER'!$W$68:$AL$83,$A142,FALSE),"")</f>
        <v>96.765781225155166</v>
      </c>
      <c r="Y142" s="53">
        <f>IFERROR(HLOOKUP($D142,'BSX-II-LD-TS-CLS-AMBER'!$D$86:$S$101,$A142,FALSE),"")</f>
        <v>15958.279334729616</v>
      </c>
      <c r="Z142" s="53">
        <f>IFERROR(HLOOKUP($D142&amp;Z$4,'BUG '!$D$95:$AY$110,$A142,FALSE),"")</f>
        <v>3</v>
      </c>
      <c r="AA142" s="53">
        <f>IFERROR(HLOOKUP($D142&amp;AA$4,'BUG '!$D$95:$AY$110,$A142,FALSE),"")</f>
        <v>0</v>
      </c>
      <c r="AB142" s="53">
        <f>IFERROR(HLOOKUP($D142&amp;AB$4,'BUG '!$D$95:$AY$110,$A142,FALSE),"")</f>
        <v>2</v>
      </c>
      <c r="AC142" s="53">
        <f>IFERROR(HLOOKUP($D142,'BSX-II-LD-TS-CLS-AMBER'!$W$86:$AL$101,$A142,FALSE),"")</f>
        <v>101.52275367692499</v>
      </c>
    </row>
    <row r="143" spans="1:29" ht="15.75" thickBot="1" x14ac:dyDescent="0.3">
      <c r="A143" s="45">
        <v>10</v>
      </c>
      <c r="B143" s="86"/>
      <c r="C143" s="89"/>
      <c r="D143" s="54" t="s">
        <v>143</v>
      </c>
      <c r="E143" s="53">
        <f>IFERROR(HLOOKUP($D143,'BSX-II-LD-TS-CLS-AMBER'!$D$14:$S$29,$A143,FALSE),"")</f>
        <v>16366.064961061156</v>
      </c>
      <c r="F143" s="53">
        <f>IFERROR(HLOOKUP($D143&amp;F$4,'BUG '!$D$23:$AY$38,$A143,FALSE),"")</f>
        <v>2</v>
      </c>
      <c r="G143" s="53">
        <f>IFERROR(HLOOKUP($D143&amp;G$4,'BUG '!$D$23:$AY$38,$A143,FALSE),"")</f>
        <v>0</v>
      </c>
      <c r="H143" s="53">
        <f>IFERROR(HLOOKUP($D143&amp;H$4,'BUG '!$D$23:$AY$38,$A143,FALSE),"")</f>
        <v>3</v>
      </c>
      <c r="I143" s="53">
        <f>IFERROR(HLOOKUP($D143,'BSX-II-LD-TS-CLS-AMBER'!$W$14:$AL$29,$A143,FALSE),"")</f>
        <v>104.11698823233542</v>
      </c>
      <c r="J143" s="53">
        <f>IFERROR(HLOOKUP($D143,'BSX-II-LD-TS-CLS-AMBER'!$D$32:$S$47,$A143,FALSE),"")</f>
        <v>17789.201044631689</v>
      </c>
      <c r="K143" s="53">
        <f>IFERROR(HLOOKUP($D143&amp;K$4,'BUG '!$D$41:$AY$56,$A143,FALSE),"")</f>
        <v>3</v>
      </c>
      <c r="L143" s="53">
        <f>IFERROR(HLOOKUP($D143&amp;L$4,'BUG '!$D$41:$AY$56,$A143,FALSE),"")</f>
        <v>0</v>
      </c>
      <c r="M143" s="53">
        <f>IFERROR(HLOOKUP($D143&amp;M$4,'BUG '!$D$41:$AY$56,$A143,FALSE),"")</f>
        <v>3</v>
      </c>
      <c r="N143" s="53">
        <f>IFERROR(HLOOKUP($D143,'BSX-II-LD-TS-CLS-AMBER'!$W$32:$AL$47,$A143,FALSE),"")</f>
        <v>113.17063938297326</v>
      </c>
      <c r="O143" s="53">
        <f>IFERROR(HLOOKUP($D143,'BSX-II-LD-TS-CLS-AMBER'!$D$50:$S$65,$A143,FALSE),"")</f>
        <v>17789.201044631689</v>
      </c>
      <c r="P143" s="53">
        <f>IFERROR(HLOOKUP($D143&amp;P$4,'BUG '!$D$59:$AY$74,$A143,FALSE),"")</f>
        <v>3</v>
      </c>
      <c r="Q143" s="53">
        <f>IFERROR(HLOOKUP($D143&amp;Q$4,'BUG '!$D$59:$AY$74,$A143,FALSE),"")</f>
        <v>0</v>
      </c>
      <c r="R143" s="53">
        <f>IFERROR(HLOOKUP($D143&amp;R$4,'BUG '!$D$59:$AY$74,$A143,FALSE),"")</f>
        <v>3</v>
      </c>
      <c r="S143" s="53">
        <f>IFERROR(HLOOKUP($D143,'BSX-II-LD-TS-CLS-AMBER'!$W$50:$AL$65,$A143,FALSE),"")</f>
        <v>113.17063938297326</v>
      </c>
      <c r="T143" s="53">
        <f>IFERROR(HLOOKUP($D143,'BSX-II-LD-TS-CLS-AMBER'!$D$68:$S$83,$A143,FALSE),"")</f>
        <v>17636.223962715572</v>
      </c>
      <c r="U143" s="53">
        <f>IFERROR(HLOOKUP($D143&amp;U$4,'BUG '!$D$77:$AY$92,$A143,FALSE),"")</f>
        <v>2</v>
      </c>
      <c r="V143" s="53">
        <f>IFERROR(HLOOKUP($D143&amp;V$4,'BUG '!$D$77:$AY$92,$A143,FALSE),"")</f>
        <v>0</v>
      </c>
      <c r="W143" s="53">
        <f>IFERROR(HLOOKUP($D143&amp;W$4,'BUG '!$D$77:$AY$92,$A143,FALSE),"")</f>
        <v>3</v>
      </c>
      <c r="X143" s="53">
        <f>IFERROR(HLOOKUP($D143,'BSX-II-LD-TS-CLS-AMBER'!$W$68:$AL$83,$A143,FALSE),"")</f>
        <v>112.19743580131984</v>
      </c>
      <c r="Y143" s="53">
        <f>IFERROR(HLOOKUP($D143,'BSX-II-LD-TS-CLS-AMBER'!$D$86:$S$101,$A143,FALSE),"")</f>
        <v>18564.446277470932</v>
      </c>
      <c r="Z143" s="53">
        <f>IFERROR(HLOOKUP($D143&amp;Z$4,'BUG '!$D$95:$AY$110,$A143,FALSE),"")</f>
        <v>3</v>
      </c>
      <c r="AA143" s="53">
        <f>IFERROR(HLOOKUP($D143&amp;AA$4,'BUG '!$D$95:$AY$110,$A143,FALSE),"")</f>
        <v>0</v>
      </c>
      <c r="AB143" s="53">
        <f>IFERROR(HLOOKUP($D143&amp;AB$4,'BUG '!$D$95:$AY$110,$A143,FALSE),"")</f>
        <v>3</v>
      </c>
      <c r="AC143" s="53">
        <f>IFERROR(HLOOKUP($D143,'BSX-II-LD-TS-CLS-AMBER'!$W$86:$AL$101,$A143,FALSE),"")</f>
        <v>118.10256400729443</v>
      </c>
    </row>
    <row r="144" spans="1:29" ht="15.75" thickBot="1" x14ac:dyDescent="0.3">
      <c r="A144" s="45">
        <v>10</v>
      </c>
      <c r="B144" s="86"/>
      <c r="C144" s="89"/>
      <c r="D144" s="54" t="s">
        <v>62</v>
      </c>
      <c r="E144" s="53">
        <f>IFERROR(HLOOKUP($D144,'BSX-II-LD-TS-CLS-AMBER'!$D$14:$S$29,$A144,FALSE),"")</f>
        <v>13879.504133881457</v>
      </c>
      <c r="F144" s="53">
        <f>IFERROR(HLOOKUP($D144&amp;F$4,'BUG '!$D$23:$AY$38,$A144,FALSE),"")</f>
        <v>3</v>
      </c>
      <c r="G144" s="53">
        <f>IFERROR(HLOOKUP($D144&amp;G$4,'BUG '!$D$23:$AY$38,$A144,FALSE),"")</f>
        <v>0</v>
      </c>
      <c r="H144" s="53">
        <f>IFERROR(HLOOKUP($D144&amp;H$4,'BUG '!$D$23:$AY$38,$A144,FALSE),"")</f>
        <v>3</v>
      </c>
      <c r="I144" s="53">
        <f>IFERROR(HLOOKUP($D144,'BSX-II-LD-TS-CLS-AMBER'!$W$14:$AL$29,$A144,FALSE),"")</f>
        <v>88.298083382670896</v>
      </c>
      <c r="J144" s="53">
        <f>IFERROR(HLOOKUP($D144,'BSX-II-LD-TS-CLS-AMBER'!$D$32:$S$47,$A144,FALSE),"")</f>
        <v>15086.417536827672</v>
      </c>
      <c r="K144" s="53">
        <f>IFERROR(HLOOKUP($D144&amp;K$4,'BUG '!$D$41:$AY$56,$A144,FALSE),"")</f>
        <v>3</v>
      </c>
      <c r="L144" s="53">
        <f>IFERROR(HLOOKUP($D144&amp;L$4,'BUG '!$D$41:$AY$56,$A144,FALSE),"")</f>
        <v>0</v>
      </c>
      <c r="M144" s="53">
        <f>IFERROR(HLOOKUP($D144&amp;M$4,'BUG '!$D$41:$AY$56,$A144,FALSE),"")</f>
        <v>3</v>
      </c>
      <c r="N144" s="53">
        <f>IFERROR(HLOOKUP($D144,'BSX-II-LD-TS-CLS-AMBER'!$W$32:$AL$47,$A144,FALSE),"")</f>
        <v>95.976177589859674</v>
      </c>
      <c r="O144" s="53">
        <f>IFERROR(HLOOKUP($D144,'BSX-II-LD-TS-CLS-AMBER'!$D$50:$S$65,$A144,FALSE),"")</f>
        <v>15086.417536827672</v>
      </c>
      <c r="P144" s="53">
        <f>IFERROR(HLOOKUP($D144&amp;P$4,'BUG '!$D$59:$AY$74,$A144,FALSE),"")</f>
        <v>3</v>
      </c>
      <c r="Q144" s="53">
        <f>IFERROR(HLOOKUP($D144&amp;Q$4,'BUG '!$D$59:$AY$74,$A144,FALSE),"")</f>
        <v>0</v>
      </c>
      <c r="R144" s="53">
        <f>IFERROR(HLOOKUP($D144&amp;R$4,'BUG '!$D$59:$AY$74,$A144,FALSE),"")</f>
        <v>3</v>
      </c>
      <c r="S144" s="53">
        <f>IFERROR(HLOOKUP($D144,'BSX-II-LD-TS-CLS-AMBER'!$W$50:$AL$65,$A144,FALSE),"")</f>
        <v>95.976177589859674</v>
      </c>
      <c r="T144" s="53">
        <f>IFERROR(HLOOKUP($D144,'BSX-II-LD-TS-CLS-AMBER'!$D$68:$S$83,$A144,FALSE),"")</f>
        <v>15006.178156613711</v>
      </c>
      <c r="U144" s="53">
        <f>IFERROR(HLOOKUP($D144&amp;U$4,'BUG '!$D$77:$AY$92,$A144,FALSE),"")</f>
        <v>3</v>
      </c>
      <c r="V144" s="53">
        <f>IFERROR(HLOOKUP($D144&amp;V$4,'BUG '!$D$77:$AY$92,$A144,FALSE),"")</f>
        <v>0</v>
      </c>
      <c r="W144" s="53">
        <f>IFERROR(HLOOKUP($D144&amp;W$4,'BUG '!$D$77:$AY$92,$A144,FALSE),"")</f>
        <v>3</v>
      </c>
      <c r="X144" s="53">
        <f>IFERROR(HLOOKUP($D144,'BSX-II-LD-TS-CLS-AMBER'!$W$68:$AL$83,$A144,FALSE),"")</f>
        <v>95.465713857411842</v>
      </c>
      <c r="Y144" s="53">
        <f>IFERROR(HLOOKUP($D144,'BSX-II-LD-TS-CLS-AMBER'!$D$86:$S$101,$A144,FALSE),"")</f>
        <v>15743.876702458807</v>
      </c>
      <c r="Z144" s="53">
        <f>IFERROR(HLOOKUP($D144&amp;Z$4,'BUG '!$D$95:$AY$110,$A144,FALSE),"")</f>
        <v>3</v>
      </c>
      <c r="AA144" s="53">
        <f>IFERROR(HLOOKUP($D144&amp;AA$4,'BUG '!$D$95:$AY$110,$A144,FALSE),"")</f>
        <v>0</v>
      </c>
      <c r="AB144" s="53">
        <f>IFERROR(HLOOKUP($D144&amp;AB$4,'BUG '!$D$95:$AY$110,$A144,FALSE),"")</f>
        <v>3</v>
      </c>
      <c r="AC144" s="53">
        <f>IFERROR(HLOOKUP($D144,'BSX-II-LD-TS-CLS-AMBER'!$W$86:$AL$101,$A144,FALSE),"")</f>
        <v>100.15877544549103</v>
      </c>
    </row>
    <row r="145" spans="1:29" ht="15.75" thickBot="1" x14ac:dyDescent="0.3">
      <c r="A145" s="45">
        <v>10</v>
      </c>
      <c r="B145" s="86"/>
      <c r="C145" s="89"/>
      <c r="D145" s="54" t="s">
        <v>12</v>
      </c>
      <c r="E145" s="53">
        <f>IFERROR(HLOOKUP($D145,'BSX-II-LD-TS-CLS-AMBER'!$D$14:$S$29,$A145,FALSE),"")</f>
        <v>17092.306536130382</v>
      </c>
      <c r="F145" s="53">
        <f>IFERROR(HLOOKUP($D145&amp;F$4,'BUG '!$D$23:$AY$38,$A145,FALSE),"")</f>
        <v>2</v>
      </c>
      <c r="G145" s="53">
        <f>IFERROR(HLOOKUP($D145&amp;G$4,'BUG '!$D$23:$AY$38,$A145,FALSE),"")</f>
        <v>0</v>
      </c>
      <c r="H145" s="53">
        <f>IFERROR(HLOOKUP($D145&amp;H$4,'BUG '!$D$23:$AY$38,$A145,FALSE),"")</f>
        <v>3</v>
      </c>
      <c r="I145" s="53">
        <f>IFERROR(HLOOKUP($D145,'BSX-II-LD-TS-CLS-AMBER'!$W$14:$AL$29,$A145,FALSE),"")</f>
        <v>108.73716331444706</v>
      </c>
      <c r="J145" s="53">
        <f>IFERROR(HLOOKUP($D145,'BSX-II-LD-TS-CLS-AMBER'!$D$32:$S$47,$A145,FALSE),"")</f>
        <v>18578.594061011288</v>
      </c>
      <c r="K145" s="53">
        <f>IFERROR(HLOOKUP($D145&amp;K$4,'BUG '!$D$41:$AY$56,$A145,FALSE),"")</f>
        <v>2</v>
      </c>
      <c r="L145" s="53">
        <f>IFERROR(HLOOKUP($D145&amp;L$4,'BUG '!$D$41:$AY$56,$A145,FALSE),"")</f>
        <v>0</v>
      </c>
      <c r="M145" s="53">
        <f>IFERROR(HLOOKUP($D145&amp;M$4,'BUG '!$D$41:$AY$56,$A145,FALSE),"")</f>
        <v>3</v>
      </c>
      <c r="N145" s="53">
        <f>IFERROR(HLOOKUP($D145,'BSX-II-LD-TS-CLS-AMBER'!$W$32:$AL$47,$A145,FALSE),"")</f>
        <v>118.19256882005118</v>
      </c>
      <c r="O145" s="53">
        <f>IFERROR(HLOOKUP($D145,'BSX-II-LD-TS-CLS-AMBER'!$D$50:$S$65,$A145,FALSE),"")</f>
        <v>18578.594061011288</v>
      </c>
      <c r="P145" s="53">
        <f>IFERROR(HLOOKUP($D145&amp;P$4,'BUG '!$D$59:$AY$74,$A145,FALSE),"")</f>
        <v>2</v>
      </c>
      <c r="Q145" s="53">
        <f>IFERROR(HLOOKUP($D145&amp;Q$4,'BUG '!$D$59:$AY$74,$A145,FALSE),"")</f>
        <v>0</v>
      </c>
      <c r="R145" s="53">
        <f>IFERROR(HLOOKUP($D145&amp;R$4,'BUG '!$D$59:$AY$74,$A145,FALSE),"")</f>
        <v>3</v>
      </c>
      <c r="S145" s="53">
        <f>IFERROR(HLOOKUP($D145,'BSX-II-LD-TS-CLS-AMBER'!$W$50:$AL$65,$A145,FALSE),"")</f>
        <v>118.19256882005118</v>
      </c>
      <c r="T145" s="53">
        <f>IFERROR(HLOOKUP($D145,'BSX-II-LD-TS-CLS-AMBER'!$D$68:$S$83,$A145,FALSE),"")</f>
        <v>18479.781014834927</v>
      </c>
      <c r="U145" s="53">
        <f>IFERROR(HLOOKUP($D145&amp;U$4,'BUG '!$D$77:$AY$92,$A145,FALSE),"")</f>
        <v>2</v>
      </c>
      <c r="V145" s="53">
        <f>IFERROR(HLOOKUP($D145&amp;V$4,'BUG '!$D$77:$AY$92,$A145,FALSE),"")</f>
        <v>0</v>
      </c>
      <c r="W145" s="53">
        <f>IFERROR(HLOOKUP($D145&amp;W$4,'BUG '!$D$77:$AY$92,$A145,FALSE),"")</f>
        <v>3</v>
      </c>
      <c r="X145" s="53">
        <f>IFERROR(HLOOKUP($D145,'BSX-II-LD-TS-CLS-AMBER'!$W$68:$AL$83,$A145,FALSE),"")</f>
        <v>117.56394387016718</v>
      </c>
      <c r="Y145" s="53">
        <f>IFERROR(HLOOKUP($D145,'BSX-II-LD-TS-CLS-AMBER'!$D$86:$S$101,$A145,FALSE),"")</f>
        <v>19388.240679907696</v>
      </c>
      <c r="Z145" s="53">
        <f>IFERROR(HLOOKUP($D145&amp;Z$4,'BUG '!$D$95:$AY$110,$A145,FALSE),"")</f>
        <v>2</v>
      </c>
      <c r="AA145" s="53">
        <f>IFERROR(HLOOKUP($D145&amp;AA$4,'BUG '!$D$95:$AY$110,$A145,FALSE),"")</f>
        <v>0</v>
      </c>
      <c r="AB145" s="53">
        <f>IFERROR(HLOOKUP($D145&amp;AB$4,'BUG '!$D$95:$AY$110,$A145,FALSE),"")</f>
        <v>3</v>
      </c>
      <c r="AC145" s="53">
        <f>IFERROR(HLOOKUP($D145,'BSX-II-LD-TS-CLS-AMBER'!$W$86:$AL$101,$A145,FALSE),"")</f>
        <v>123.34334682884882</v>
      </c>
    </row>
    <row r="146" spans="1:29" ht="15.75" thickBot="1" x14ac:dyDescent="0.3">
      <c r="A146" s="45">
        <v>10</v>
      </c>
      <c r="B146" s="86"/>
      <c r="C146" s="89"/>
      <c r="D146" s="54" t="s">
        <v>144</v>
      </c>
      <c r="E146" s="53">
        <f>IFERROR(HLOOKUP($D146,'BSX-II-LD-TS-CLS-AMBER'!$D$14:$S$29,$A146,FALSE),"")</f>
        <v>16649.368335281448</v>
      </c>
      <c r="F146" s="53">
        <f>IFERROR(HLOOKUP($D146&amp;F$4,'BUG '!$D$23:$AY$38,$A146,FALSE),"")</f>
        <v>2</v>
      </c>
      <c r="G146" s="53">
        <f>IFERROR(HLOOKUP($D146&amp;G$4,'BUG '!$D$23:$AY$38,$A146,FALSE),"")</f>
        <v>0</v>
      </c>
      <c r="H146" s="53">
        <f>IFERROR(HLOOKUP($D146&amp;H$4,'BUG '!$D$23:$AY$38,$A146,FALSE),"")</f>
        <v>3</v>
      </c>
      <c r="I146" s="53">
        <f>IFERROR(HLOOKUP($D146,'BSX-II-LD-TS-CLS-AMBER'!$W$14:$AL$29,$A146,FALSE),"")</f>
        <v>105.91929649336547</v>
      </c>
      <c r="J146" s="53">
        <f>IFERROR(HLOOKUP($D146,'BSX-II-LD-TS-CLS-AMBER'!$D$32:$S$47,$A146,FALSE),"")</f>
        <v>18097.139494871135</v>
      </c>
      <c r="K146" s="53">
        <f>IFERROR(HLOOKUP($D146&amp;K$4,'BUG '!$D$41:$AY$56,$A146,FALSE),"")</f>
        <v>3</v>
      </c>
      <c r="L146" s="53">
        <f>IFERROR(HLOOKUP($D146&amp;L$4,'BUG '!$D$41:$AY$56,$A146,FALSE),"")</f>
        <v>0</v>
      </c>
      <c r="M146" s="53">
        <f>IFERROR(HLOOKUP($D146&amp;M$4,'BUG '!$D$41:$AY$56,$A146,FALSE),"")</f>
        <v>3</v>
      </c>
      <c r="N146" s="53">
        <f>IFERROR(HLOOKUP($D146,'BSX-II-LD-TS-CLS-AMBER'!$W$32:$AL$47,$A146,FALSE),"")</f>
        <v>115.12967010148418</v>
      </c>
      <c r="O146" s="53">
        <f>IFERROR(HLOOKUP($D146,'BSX-II-LD-TS-CLS-AMBER'!$D$50:$S$65,$A146,FALSE),"")</f>
        <v>18097.139494871139</v>
      </c>
      <c r="P146" s="53">
        <f>IFERROR(HLOOKUP($D146&amp;P$4,'BUG '!$D$59:$AY$74,$A146,FALSE),"")</f>
        <v>3</v>
      </c>
      <c r="Q146" s="53">
        <f>IFERROR(HLOOKUP($D146&amp;Q$4,'BUG '!$D$59:$AY$74,$A146,FALSE),"")</f>
        <v>0</v>
      </c>
      <c r="R146" s="53">
        <f>IFERROR(HLOOKUP($D146&amp;R$4,'BUG '!$D$59:$AY$74,$A146,FALSE),"")</f>
        <v>3</v>
      </c>
      <c r="S146" s="53">
        <f>IFERROR(HLOOKUP($D146,'BSX-II-LD-TS-CLS-AMBER'!$W$50:$AL$65,$A146,FALSE),"")</f>
        <v>115.12967010148419</v>
      </c>
      <c r="T146" s="53">
        <f>IFERROR(HLOOKUP($D146,'BSX-II-LD-TS-CLS-AMBER'!$D$68:$S$83,$A146,FALSE),"")</f>
        <v>17941.514316201879</v>
      </c>
      <c r="U146" s="53">
        <f>IFERROR(HLOOKUP($D146&amp;U$4,'BUG '!$D$77:$AY$92,$A146,FALSE),"")</f>
        <v>3</v>
      </c>
      <c r="V146" s="53">
        <f>IFERROR(HLOOKUP($D146&amp;V$4,'BUG '!$D$77:$AY$92,$A146,FALSE),"")</f>
        <v>0</v>
      </c>
      <c r="W146" s="53">
        <f>IFERROR(HLOOKUP($D146&amp;W$4,'BUG '!$D$77:$AY$92,$A146,FALSE),"")</f>
        <v>3</v>
      </c>
      <c r="X146" s="53">
        <f>IFERROR(HLOOKUP($D146,'BSX-II-LD-TS-CLS-AMBER'!$W$68:$AL$83,$A146,FALSE),"")</f>
        <v>114.13961996208211</v>
      </c>
      <c r="Y146" s="53">
        <f>IFERROR(HLOOKUP($D146,'BSX-II-LD-TS-CLS-AMBER'!$D$86:$S$101,$A146,FALSE),"")</f>
        <v>18885.804544314688</v>
      </c>
      <c r="Z146" s="53">
        <f>IFERROR(HLOOKUP($D146&amp;Z$4,'BUG '!$D$95:$AY$110,$A146,FALSE),"")</f>
        <v>3</v>
      </c>
      <c r="AA146" s="53">
        <f>IFERROR(HLOOKUP($D146&amp;AA$4,'BUG '!$D$95:$AY$110,$A146,FALSE),"")</f>
        <v>0</v>
      </c>
      <c r="AB146" s="53">
        <f>IFERROR(HLOOKUP($D146&amp;AB$4,'BUG '!$D$95:$AY$110,$A146,FALSE),"")</f>
        <v>3</v>
      </c>
      <c r="AC146" s="53">
        <f>IFERROR(HLOOKUP($D146,'BSX-II-LD-TS-CLS-AMBER'!$W$86:$AL$101,$A146,FALSE),"")</f>
        <v>120.14696838714639</v>
      </c>
    </row>
    <row r="147" spans="1:29" ht="15.75" thickBot="1" x14ac:dyDescent="0.3">
      <c r="A147" s="45">
        <v>10</v>
      </c>
      <c r="B147" s="86"/>
      <c r="C147" s="89"/>
      <c r="D147" s="54" t="s">
        <v>13</v>
      </c>
      <c r="E147" s="53">
        <f>IFERROR(HLOOKUP($D147,'BSX-II-LD-TS-CLS-AMBER'!$D$14:$S$29,$A147,FALSE),"")</f>
        <v>16445.475905945277</v>
      </c>
      <c r="F147" s="53">
        <f>IFERROR(HLOOKUP($D147&amp;F$4,'BUG '!$D$23:$AY$38,$A147,FALSE),"")</f>
        <v>3</v>
      </c>
      <c r="G147" s="53">
        <f>IFERROR(HLOOKUP($D147&amp;G$4,'BUG '!$D$23:$AY$38,$A147,FALSE),"")</f>
        <v>0</v>
      </c>
      <c r="H147" s="53">
        <f>IFERROR(HLOOKUP($D147&amp;H$4,'BUG '!$D$23:$AY$38,$A147,FALSE),"")</f>
        <v>3</v>
      </c>
      <c r="I147" s="53">
        <f>IFERROR(HLOOKUP($D147,'BSX-II-LD-TS-CLS-AMBER'!$W$14:$AL$29,$A147,FALSE),"")</f>
        <v>104.62218165749231</v>
      </c>
      <c r="J147" s="53">
        <f>IFERROR(HLOOKUP($D147,'BSX-II-LD-TS-CLS-AMBER'!$D$32:$S$47,$A147,FALSE),"")</f>
        <v>17875.517289070955</v>
      </c>
      <c r="K147" s="53">
        <f>IFERROR(HLOOKUP($D147&amp;K$4,'BUG '!$D$41:$AY$56,$A147,FALSE),"")</f>
        <v>3</v>
      </c>
      <c r="L147" s="53">
        <f>IFERROR(HLOOKUP($D147&amp;L$4,'BUG '!$D$41:$AY$56,$A147,FALSE),"")</f>
        <v>0</v>
      </c>
      <c r="M147" s="53">
        <f>IFERROR(HLOOKUP($D147&amp;M$4,'BUG '!$D$41:$AY$56,$A147,FALSE),"")</f>
        <v>3</v>
      </c>
      <c r="N147" s="53">
        <f>IFERROR(HLOOKUP($D147,'BSX-II-LD-TS-CLS-AMBER'!$W$32:$AL$47,$A147,FALSE),"")</f>
        <v>113.7197626711873</v>
      </c>
      <c r="O147" s="53">
        <f>IFERROR(HLOOKUP($D147,'BSX-II-LD-TS-CLS-AMBER'!$D$50:$S$65,$A147,FALSE),"")</f>
        <v>17875.517289070955</v>
      </c>
      <c r="P147" s="53">
        <f>IFERROR(HLOOKUP($D147&amp;P$4,'BUG '!$D$59:$AY$74,$A147,FALSE),"")</f>
        <v>3</v>
      </c>
      <c r="Q147" s="53">
        <f>IFERROR(HLOOKUP($D147&amp;Q$4,'BUG '!$D$59:$AY$74,$A147,FALSE),"")</f>
        <v>0</v>
      </c>
      <c r="R147" s="53">
        <f>IFERROR(HLOOKUP($D147&amp;R$4,'BUG '!$D$59:$AY$74,$A147,FALSE),"")</f>
        <v>3</v>
      </c>
      <c r="S147" s="53">
        <f>IFERROR(HLOOKUP($D147,'BSX-II-LD-TS-CLS-AMBER'!$W$50:$AL$65,$A147,FALSE),"")</f>
        <v>113.7197626711873</v>
      </c>
      <c r="T147" s="53">
        <f>IFERROR(HLOOKUP($D147,'BSX-II-LD-TS-CLS-AMBER'!$D$68:$S$83,$A147,FALSE),"")</f>
        <v>17780.443662427802</v>
      </c>
      <c r="U147" s="53">
        <f>IFERROR(HLOOKUP($D147&amp;U$4,'BUG '!$D$77:$AY$92,$A147,FALSE),"")</f>
        <v>3</v>
      </c>
      <c r="V147" s="53">
        <f>IFERROR(HLOOKUP($D147&amp;V$4,'BUG '!$D$77:$AY$92,$A147,FALSE),"")</f>
        <v>0</v>
      </c>
      <c r="W147" s="53">
        <f>IFERROR(HLOOKUP($D147&amp;W$4,'BUG '!$D$77:$AY$92,$A147,FALSE),"")</f>
        <v>3</v>
      </c>
      <c r="X147" s="53">
        <f>IFERROR(HLOOKUP($D147,'BSX-II-LD-TS-CLS-AMBER'!$W$68:$AL$83,$A147,FALSE),"")</f>
        <v>113.11492701338182</v>
      </c>
      <c r="Y147" s="53">
        <f>IFERROR(HLOOKUP($D147,'BSX-II-LD-TS-CLS-AMBER'!$D$86:$S$101,$A147,FALSE),"")</f>
        <v>18654.524144304047</v>
      </c>
      <c r="Z147" s="53">
        <f>IFERROR(HLOOKUP($D147&amp;Z$4,'BUG '!$D$95:$AY$110,$A147,FALSE),"")</f>
        <v>3</v>
      </c>
      <c r="AA147" s="53">
        <f>IFERROR(HLOOKUP($D147&amp;AA$4,'BUG '!$D$95:$AY$110,$A147,FALSE),"")</f>
        <v>0</v>
      </c>
      <c r="AB147" s="53">
        <f>IFERROR(HLOOKUP($D147&amp;AB$4,'BUG '!$D$95:$AY$110,$A147,FALSE),"")</f>
        <v>3</v>
      </c>
      <c r="AC147" s="53">
        <f>IFERROR(HLOOKUP($D147,'BSX-II-LD-TS-CLS-AMBER'!$W$86:$AL$101,$A147,FALSE),"")</f>
        <v>118.67561783687238</v>
      </c>
    </row>
    <row r="148" spans="1:29" ht="15.75" thickBot="1" x14ac:dyDescent="0.3">
      <c r="A148" s="45">
        <v>10</v>
      </c>
      <c r="B148" s="86"/>
      <c r="C148" s="89"/>
      <c r="D148" s="54" t="s">
        <v>145</v>
      </c>
      <c r="E148" s="53">
        <f>IFERROR(HLOOKUP($D148,'BSX-II-LD-TS-CLS-AMBER'!$D$14:$S$29,$A148,FALSE),"")</f>
        <v>16550.980008875267</v>
      </c>
      <c r="F148" s="53">
        <f>IFERROR(HLOOKUP($D148&amp;F$4,'BUG '!$D$23:$AY$38,$A148,FALSE),"")</f>
        <v>3</v>
      </c>
      <c r="G148" s="53">
        <f>IFERROR(HLOOKUP($D148&amp;G$4,'BUG '!$D$23:$AY$38,$A148,FALSE),"")</f>
        <v>0</v>
      </c>
      <c r="H148" s="53">
        <f>IFERROR(HLOOKUP($D148&amp;H$4,'BUG '!$D$23:$AY$38,$A148,FALSE),"")</f>
        <v>2</v>
      </c>
      <c r="I148" s="53">
        <f>IFERROR(HLOOKUP($D148,'BSX-II-LD-TS-CLS-AMBER'!$W$14:$AL$29,$A148,FALSE),"")</f>
        <v>105.29337350900703</v>
      </c>
      <c r="J148" s="53">
        <f>IFERROR(HLOOKUP($D148,'BSX-II-LD-TS-CLS-AMBER'!$D$32:$S$47,$A148,FALSE),"")</f>
        <v>17990.195661820941</v>
      </c>
      <c r="K148" s="53">
        <f>IFERROR(HLOOKUP($D148&amp;K$4,'BUG '!$D$41:$AY$56,$A148,FALSE),"")</f>
        <v>3</v>
      </c>
      <c r="L148" s="53">
        <f>IFERROR(HLOOKUP($D148&amp;L$4,'BUG '!$D$41:$AY$56,$A148,FALSE),"")</f>
        <v>0</v>
      </c>
      <c r="M148" s="53">
        <f>IFERROR(HLOOKUP($D148&amp;M$4,'BUG '!$D$41:$AY$56,$A148,FALSE),"")</f>
        <v>3</v>
      </c>
      <c r="N148" s="53">
        <f>IFERROR(HLOOKUP($D148,'BSX-II-LD-TS-CLS-AMBER'!$W$32:$AL$47,$A148,FALSE),"")</f>
        <v>114.44931903152937</v>
      </c>
      <c r="O148" s="53">
        <f>IFERROR(HLOOKUP($D148,'BSX-II-LD-TS-CLS-AMBER'!$D$50:$S$65,$A148,FALSE),"")</f>
        <v>16953.545995938501</v>
      </c>
      <c r="P148" s="53">
        <f>IFERROR(HLOOKUP($D148&amp;P$4,'BUG '!$D$59:$AY$74,$A148,FALSE),"")</f>
        <v>3</v>
      </c>
      <c r="Q148" s="53">
        <f>IFERROR(HLOOKUP($D148&amp;Q$4,'BUG '!$D$59:$AY$74,$A148,FALSE),"")</f>
        <v>0</v>
      </c>
      <c r="R148" s="53">
        <f>IFERROR(HLOOKUP($D148&amp;R$4,'BUG '!$D$59:$AY$74,$A148,FALSE),"")</f>
        <v>3</v>
      </c>
      <c r="S148" s="53">
        <f>IFERROR(HLOOKUP($D148,'BSX-II-LD-TS-CLS-AMBER'!$W$50:$AL$65,$A148,FALSE),"")</f>
        <v>107.85440196865964</v>
      </c>
      <c r="T148" s="53">
        <f>IFERROR(HLOOKUP($D148,'BSX-II-LD-TS-CLS-AMBER'!$D$68:$S$83,$A148,FALSE),"")</f>
        <v>17835.490139715672</v>
      </c>
      <c r="U148" s="53">
        <f>IFERROR(HLOOKUP($D148&amp;U$4,'BUG '!$D$77:$AY$92,$A148,FALSE),"")</f>
        <v>3</v>
      </c>
      <c r="V148" s="53">
        <f>IFERROR(HLOOKUP($D148&amp;V$4,'BUG '!$D$77:$AY$92,$A148,FALSE),"")</f>
        <v>0</v>
      </c>
      <c r="W148" s="53">
        <f>IFERROR(HLOOKUP($D148&amp;W$4,'BUG '!$D$77:$AY$92,$A148,FALSE),"")</f>
        <v>3</v>
      </c>
      <c r="X148" s="53">
        <f>IFERROR(HLOOKUP($D148,'BSX-II-LD-TS-CLS-AMBER'!$W$68:$AL$83,$A148,FALSE),"")</f>
        <v>113.46511952707701</v>
      </c>
      <c r="Y148" s="53">
        <f>IFERROR(HLOOKUP($D148,'BSX-II-LD-TS-CLS-AMBER'!$D$86:$S$101,$A148,FALSE),"")</f>
        <v>17692.373764543572</v>
      </c>
      <c r="Z148" s="53">
        <f>IFERROR(HLOOKUP($D148&amp;Z$4,'BUG '!$D$95:$AY$110,$A148,FALSE),"")</f>
        <v>3</v>
      </c>
      <c r="AA148" s="53">
        <f>IFERROR(HLOOKUP($D148&amp;AA$4,'BUG '!$D$95:$AY$110,$A148,FALSE),"")</f>
        <v>0</v>
      </c>
      <c r="AB148" s="53">
        <f>IFERROR(HLOOKUP($D148&amp;AB$4,'BUG '!$D$95:$AY$110,$A148,FALSE),"")</f>
        <v>3</v>
      </c>
      <c r="AC148" s="53">
        <f>IFERROR(HLOOKUP($D148,'BSX-II-LD-TS-CLS-AMBER'!$W$86:$AL$101,$A148,FALSE),"")</f>
        <v>112.5546474016699</v>
      </c>
    </row>
    <row r="149" spans="1:29" ht="15.75" thickBot="1" x14ac:dyDescent="0.3">
      <c r="A149" s="45">
        <v>10</v>
      </c>
      <c r="B149" s="86"/>
      <c r="C149" s="89"/>
      <c r="D149" s="54" t="s">
        <v>14</v>
      </c>
      <c r="E149" s="53">
        <f>IFERROR(HLOOKUP($D149,'BSX-II-LD-TS-CLS-AMBER'!$D$14:$S$29,$A149,FALSE),"")</f>
        <v>14837.538708368678</v>
      </c>
      <c r="F149" s="53">
        <f>IFERROR(HLOOKUP($D149&amp;F$4,'BUG '!$D$23:$AY$38,$A149,FALSE),"")</f>
        <v>3</v>
      </c>
      <c r="G149" s="53">
        <f>IFERROR(HLOOKUP($D149&amp;G$4,'BUG '!$D$23:$AY$38,$A149,FALSE),"")</f>
        <v>0</v>
      </c>
      <c r="H149" s="53">
        <f>IFERROR(HLOOKUP($D149&amp;H$4,'BUG '!$D$23:$AY$38,$A149,FALSE),"")</f>
        <v>3</v>
      </c>
      <c r="I149" s="53">
        <f>IFERROR(HLOOKUP($D149,'BSX-II-LD-TS-CLS-AMBER'!$W$14:$AL$29,$A149,FALSE),"")</f>
        <v>94.392870049800734</v>
      </c>
      <c r="J149" s="53">
        <f>IFERROR(HLOOKUP($D149,'BSX-II-LD-TS-CLS-AMBER'!$D$32:$S$47,$A149,FALSE),"")</f>
        <v>16127.759465618128</v>
      </c>
      <c r="K149" s="53">
        <f>IFERROR(HLOOKUP($D149&amp;K$4,'BUG '!$D$41:$AY$56,$A149,FALSE),"")</f>
        <v>3</v>
      </c>
      <c r="L149" s="53">
        <f>IFERROR(HLOOKUP($D149&amp;L$4,'BUG '!$D$41:$AY$56,$A149,FALSE),"")</f>
        <v>0</v>
      </c>
      <c r="M149" s="53">
        <f>IFERROR(HLOOKUP($D149&amp;M$4,'BUG '!$D$41:$AY$56,$A149,FALSE),"")</f>
        <v>3</v>
      </c>
      <c r="N149" s="53">
        <f>IFERROR(HLOOKUP($D149,'BSX-II-LD-TS-CLS-AMBER'!$W$32:$AL$47,$A149,FALSE),"")</f>
        <v>102.60094570630514</v>
      </c>
      <c r="O149" s="53">
        <f>IFERROR(HLOOKUP($D149,'BSX-II-LD-TS-CLS-AMBER'!$D$50:$S$65,$A149,FALSE),"")</f>
        <v>16127.759465618128</v>
      </c>
      <c r="P149" s="53">
        <f>IFERROR(HLOOKUP($D149&amp;P$4,'BUG '!$D$59:$AY$74,$A149,FALSE),"")</f>
        <v>3</v>
      </c>
      <c r="Q149" s="53">
        <f>IFERROR(HLOOKUP($D149&amp;Q$4,'BUG '!$D$59:$AY$74,$A149,FALSE),"")</f>
        <v>0</v>
      </c>
      <c r="R149" s="53">
        <f>IFERROR(HLOOKUP($D149&amp;R$4,'BUG '!$D$59:$AY$74,$A149,FALSE),"")</f>
        <v>3</v>
      </c>
      <c r="S149" s="53">
        <f>IFERROR(HLOOKUP($D149,'BSX-II-LD-TS-CLS-AMBER'!$W$50:$AL$65,$A149,FALSE),"")</f>
        <v>102.60094570630514</v>
      </c>
      <c r="T149" s="53">
        <f>IFERROR(HLOOKUP($D149,'BSX-II-LD-TS-CLS-AMBER'!$D$68:$S$83,$A149,FALSE),"")</f>
        <v>16041.981551769328</v>
      </c>
      <c r="U149" s="53">
        <f>IFERROR(HLOOKUP($D149&amp;U$4,'BUG '!$D$77:$AY$92,$A149,FALSE),"")</f>
        <v>3</v>
      </c>
      <c r="V149" s="53">
        <f>IFERROR(HLOOKUP($D149&amp;V$4,'BUG '!$D$77:$AY$92,$A149,FALSE),"")</f>
        <v>0</v>
      </c>
      <c r="W149" s="53">
        <f>IFERROR(HLOOKUP($D149&amp;W$4,'BUG '!$D$77:$AY$92,$A149,FALSE),"")</f>
        <v>3</v>
      </c>
      <c r="X149" s="53">
        <f>IFERROR(HLOOKUP($D149,'BSX-II-LD-TS-CLS-AMBER'!$W$68:$AL$83,$A149,FALSE),"")</f>
        <v>102.05524714846374</v>
      </c>
      <c r="Y149" s="53">
        <f>IFERROR(HLOOKUP($D149,'BSX-II-LD-TS-CLS-AMBER'!$D$86:$S$101,$A149,FALSE),"")</f>
        <v>16830.599835499244</v>
      </c>
      <c r="Z149" s="53">
        <f>IFERROR(HLOOKUP($D149&amp;Z$4,'BUG '!$D$95:$AY$110,$A149,FALSE),"")</f>
        <v>3</v>
      </c>
      <c r="AA149" s="53">
        <f>IFERROR(HLOOKUP($D149&amp;AA$4,'BUG '!$D$95:$AY$110,$A149,FALSE),"")</f>
        <v>0</v>
      </c>
      <c r="AB149" s="53">
        <f>IFERROR(HLOOKUP($D149&amp;AB$4,'BUG '!$D$95:$AY$110,$A149,FALSE),"")</f>
        <v>3</v>
      </c>
      <c r="AC149" s="53">
        <f>IFERROR(HLOOKUP($D149,'BSX-II-LD-TS-CLS-AMBER'!$W$86:$AL$101,$A149,FALSE),"")</f>
        <v>107.0722479218487</v>
      </c>
    </row>
    <row r="150" spans="1:29" ht="15.75" thickBot="1" x14ac:dyDescent="0.3">
      <c r="A150" s="45">
        <v>10</v>
      </c>
      <c r="B150" s="86"/>
      <c r="C150" s="89"/>
      <c r="D150" s="54" t="s">
        <v>15</v>
      </c>
      <c r="E150" s="53">
        <f>IFERROR(HLOOKUP($D150,'BSX-II-LD-TS-CLS-AMBER'!$D$14:$S$29,$A150,FALSE),"")</f>
        <v>13389.245767730197</v>
      </c>
      <c r="F150" s="53">
        <f>IFERROR(HLOOKUP($D150&amp;F$4,'BUG '!$D$23:$AY$38,$A150,FALSE),"")</f>
        <v>3</v>
      </c>
      <c r="G150" s="53">
        <f>IFERROR(HLOOKUP($D150&amp;G$4,'BUG '!$D$23:$AY$38,$A150,FALSE),"")</f>
        <v>0</v>
      </c>
      <c r="H150" s="53">
        <f>IFERROR(HLOOKUP($D150&amp;H$4,'BUG '!$D$23:$AY$38,$A150,FALSE),"")</f>
        <v>3</v>
      </c>
      <c r="I150" s="53">
        <f>IFERROR(HLOOKUP($D150,'BSX-II-LD-TS-CLS-AMBER'!$W$14:$AL$29,$A150,FALSE),"")</f>
        <v>85.179176995532544</v>
      </c>
      <c r="J150" s="53">
        <f>IFERROR(HLOOKUP($D150,'BSX-II-LD-TS-CLS-AMBER'!$D$32:$S$47,$A150,FALSE),"")</f>
        <v>14553.528008402391</v>
      </c>
      <c r="K150" s="53">
        <f>IFERROR(HLOOKUP($D150&amp;K$4,'BUG '!$D$41:$AY$56,$A150,FALSE),"")</f>
        <v>3</v>
      </c>
      <c r="L150" s="53">
        <f>IFERROR(HLOOKUP($D150&amp;L$4,'BUG '!$D$41:$AY$56,$A150,FALSE),"")</f>
        <v>0</v>
      </c>
      <c r="M150" s="53">
        <f>IFERROR(HLOOKUP($D150&amp;M$4,'BUG '!$D$41:$AY$56,$A150,FALSE),"")</f>
        <v>3</v>
      </c>
      <c r="N150" s="53">
        <f>IFERROR(HLOOKUP($D150,'BSX-II-LD-TS-CLS-AMBER'!$W$32:$AL$47,$A150,FALSE),"")</f>
        <v>92.586061951665826</v>
      </c>
      <c r="O150" s="53">
        <f>IFERROR(HLOOKUP($D150,'BSX-II-LD-TS-CLS-AMBER'!$D$50:$S$65,$A150,FALSE),"")</f>
        <v>14553.528008402391</v>
      </c>
      <c r="P150" s="53">
        <f>IFERROR(HLOOKUP($D150&amp;P$4,'BUG '!$D$59:$AY$74,$A150,FALSE),"")</f>
        <v>3</v>
      </c>
      <c r="Q150" s="53">
        <f>IFERROR(HLOOKUP($D150&amp;Q$4,'BUG '!$D$59:$AY$74,$A150,FALSE),"")</f>
        <v>0</v>
      </c>
      <c r="R150" s="53">
        <f>IFERROR(HLOOKUP($D150&amp;R$4,'BUG '!$D$59:$AY$74,$A150,FALSE),"")</f>
        <v>3</v>
      </c>
      <c r="S150" s="53">
        <f>IFERROR(HLOOKUP($D150,'BSX-II-LD-TS-CLS-AMBER'!$W$50:$AL$65,$A150,FALSE),"")</f>
        <v>92.586061951665826</v>
      </c>
      <c r="T150" s="53">
        <f>IFERROR(HLOOKUP($D150,'BSX-II-LD-TS-CLS-AMBER'!$D$68:$S$83,$A150,FALSE),"")</f>
        <v>14476.122881275945</v>
      </c>
      <c r="U150" s="53">
        <f>IFERROR(HLOOKUP($D150&amp;U$4,'BUG '!$D$77:$AY$92,$A150,FALSE),"")</f>
        <v>3</v>
      </c>
      <c r="V150" s="53">
        <f>IFERROR(HLOOKUP($D150&amp;V$4,'BUG '!$D$77:$AY$92,$A150,FALSE),"")</f>
        <v>0</v>
      </c>
      <c r="W150" s="53">
        <f>IFERROR(HLOOKUP($D150&amp;W$4,'BUG '!$D$77:$AY$92,$A150,FALSE),"")</f>
        <v>3</v>
      </c>
      <c r="X150" s="53">
        <f>IFERROR(HLOOKUP($D150,'BSX-II-LD-TS-CLS-AMBER'!$W$68:$AL$83,$A150,FALSE),"")</f>
        <v>92.093629059011349</v>
      </c>
      <c r="Y150" s="53">
        <f>IFERROR(HLOOKUP($D150,'BSX-II-LD-TS-CLS-AMBER'!$D$86:$S$101,$A150,FALSE),"")</f>
        <v>15187.764092485053</v>
      </c>
      <c r="Z150" s="53">
        <f>IFERROR(HLOOKUP($D150&amp;Z$4,'BUG '!$D$95:$AY$110,$A150,FALSE),"")</f>
        <v>3</v>
      </c>
      <c r="AA150" s="53">
        <f>IFERROR(HLOOKUP($D150&amp;AA$4,'BUG '!$D$95:$AY$110,$A150,FALSE),"")</f>
        <v>0</v>
      </c>
      <c r="AB150" s="53">
        <f>IFERROR(HLOOKUP($D150&amp;AB$4,'BUG '!$D$95:$AY$110,$A150,FALSE),"")</f>
        <v>3</v>
      </c>
      <c r="AC150" s="53">
        <f>IFERROR(HLOOKUP($D150,'BSX-II-LD-TS-CLS-AMBER'!$W$86:$AL$101,$A150,FALSE),"")</f>
        <v>96.620920120692389</v>
      </c>
    </row>
    <row r="151" spans="1:29" ht="15.75" thickBot="1" x14ac:dyDescent="0.3">
      <c r="A151" s="45">
        <v>10</v>
      </c>
      <c r="B151" s="86"/>
      <c r="C151" s="89"/>
      <c r="D151" s="54" t="s">
        <v>18</v>
      </c>
      <c r="E151" s="53">
        <f>IFERROR(HLOOKUP($D151,'BSX-II-LD-TS-CLS-AMBER'!$D$14:$S$29,$A151,FALSE),"")</f>
        <v>19536.283661771118</v>
      </c>
      <c r="F151" s="53">
        <f>IFERROR(HLOOKUP($D151&amp;F$4,'BUG '!$D$23:$AY$38,$A151,FALSE),"")</f>
        <v>5</v>
      </c>
      <c r="G151" s="53">
        <f>IFERROR(HLOOKUP($D151&amp;G$4,'BUG '!$D$23:$AY$38,$A151,FALSE),"")</f>
        <v>0</v>
      </c>
      <c r="H151" s="53">
        <f>IFERROR(HLOOKUP($D151&amp;H$4,'BUG '!$D$23:$AY$38,$A151,FALSE),"")</f>
        <v>5</v>
      </c>
      <c r="I151" s="53">
        <f>IFERROR(HLOOKUP($D151,'BSX-II-LD-TS-CLS-AMBER'!$W$14:$AL$29,$A151,FALSE),"")</f>
        <v>124.28516084689329</v>
      </c>
      <c r="J151" s="53">
        <f>IFERROR(HLOOKUP($D151,'BSX-II-LD-TS-CLS-AMBER'!$D$32:$S$47,$A151,FALSE),"")</f>
        <v>21235.09093670774</v>
      </c>
      <c r="K151" s="53">
        <f>IFERROR(HLOOKUP($D151&amp;K$4,'BUG '!$D$41:$AY$56,$A151,FALSE),"")</f>
        <v>5</v>
      </c>
      <c r="L151" s="53">
        <f>IFERROR(HLOOKUP($D151&amp;L$4,'BUG '!$D$41:$AY$56,$A151,FALSE),"")</f>
        <v>0</v>
      </c>
      <c r="M151" s="53">
        <f>IFERROR(HLOOKUP($D151&amp;M$4,'BUG '!$D$41:$AY$56,$A151,FALSE),"")</f>
        <v>5</v>
      </c>
      <c r="N151" s="53">
        <f>IFERROR(HLOOKUP($D151,'BSX-II-LD-TS-CLS-AMBER'!$W$32:$AL$47,$A151,FALSE),"")</f>
        <v>135.09256613792749</v>
      </c>
      <c r="O151" s="53">
        <f>IFERROR(HLOOKUP($D151,'BSX-II-LD-TS-CLS-AMBER'!$D$50:$S$65,$A151,FALSE),"")</f>
        <v>21235.09093670774</v>
      </c>
      <c r="P151" s="53">
        <f>IFERROR(HLOOKUP($D151&amp;P$4,'BUG '!$D$59:$AY$74,$A151,FALSE),"")</f>
        <v>5</v>
      </c>
      <c r="Q151" s="53">
        <f>IFERROR(HLOOKUP($D151&amp;Q$4,'BUG '!$D$59:$AY$74,$A151,FALSE),"")</f>
        <v>0</v>
      </c>
      <c r="R151" s="53">
        <f>IFERROR(HLOOKUP($D151&amp;R$4,'BUG '!$D$59:$AY$74,$A151,FALSE),"")</f>
        <v>5</v>
      </c>
      <c r="S151" s="53">
        <f>IFERROR(HLOOKUP($D151,'BSX-II-LD-TS-CLS-AMBER'!$W$50:$AL$65,$A151,FALSE),"")</f>
        <v>135.09256613792749</v>
      </c>
      <c r="T151" s="53">
        <f>IFERROR(HLOOKUP($D151,'BSX-II-LD-TS-CLS-AMBER'!$D$68:$S$83,$A151,FALSE),"")</f>
        <v>21122.1489124406</v>
      </c>
      <c r="U151" s="53">
        <f>IFERROR(HLOOKUP($D151&amp;U$4,'BUG '!$D$77:$AY$92,$A151,FALSE),"")</f>
        <v>5</v>
      </c>
      <c r="V151" s="53">
        <f>IFERROR(HLOOKUP($D151&amp;V$4,'BUG '!$D$77:$AY$92,$A151,FALSE),"")</f>
        <v>0</v>
      </c>
      <c r="W151" s="53">
        <f>IFERROR(HLOOKUP($D151&amp;W$4,'BUG '!$D$77:$AY$92,$A151,FALSE),"")</f>
        <v>5</v>
      </c>
      <c r="X151" s="53">
        <f>IFERROR(HLOOKUP($D151,'BSX-II-LD-TS-CLS-AMBER'!$W$68:$AL$83,$A151,FALSE),"")</f>
        <v>134.37405601105607</v>
      </c>
      <c r="Y151" s="53">
        <f>IFERROR(HLOOKUP($D151,'BSX-II-LD-TS-CLS-AMBER'!$D$86:$S$101,$A151,FALSE),"")</f>
        <v>22160.506472587494</v>
      </c>
      <c r="Z151" s="53">
        <f>IFERROR(HLOOKUP($D151&amp;Z$4,'BUG '!$D$95:$AY$110,$A151,FALSE),"")</f>
        <v>5</v>
      </c>
      <c r="AA151" s="53">
        <f>IFERROR(HLOOKUP($D151&amp;AA$4,'BUG '!$D$95:$AY$110,$A151,FALSE),"")</f>
        <v>0</v>
      </c>
      <c r="AB151" s="53">
        <f>IFERROR(HLOOKUP($D151&amp;AB$4,'BUG '!$D$95:$AY$110,$A151,FALSE),"")</f>
        <v>5</v>
      </c>
      <c r="AC151" s="53">
        <f>IFERROR(HLOOKUP($D151,'BSX-II-LD-TS-CLS-AMBER'!$W$86:$AL$101,$A151,FALSE),"")</f>
        <v>140.97983828846927</v>
      </c>
    </row>
    <row r="152" spans="1:29" ht="15.75" thickBot="1" x14ac:dyDescent="0.3">
      <c r="A152" s="45">
        <v>10</v>
      </c>
      <c r="B152" s="86"/>
      <c r="C152" s="89"/>
      <c r="D152" s="54" t="s">
        <v>19</v>
      </c>
      <c r="E152" s="53">
        <f>IFERROR(HLOOKUP($D152,'BSX-II-LD-TS-CLS-AMBER'!$D$14:$S$29,$A152,FALSE),"")</f>
        <v>19375.35445792379</v>
      </c>
      <c r="F152" s="53">
        <f>IFERROR(HLOOKUP($D152&amp;F$4,'BUG '!$D$23:$AY$38,$A152,FALSE),"")</f>
        <v>5</v>
      </c>
      <c r="G152" s="53">
        <f>IFERROR(HLOOKUP($D152&amp;G$4,'BUG '!$D$23:$AY$38,$A152,FALSE),"")</f>
        <v>0</v>
      </c>
      <c r="H152" s="53">
        <f>IFERROR(HLOOKUP($D152&amp;H$4,'BUG '!$D$23:$AY$38,$A152,FALSE),"")</f>
        <v>4</v>
      </c>
      <c r="I152" s="53">
        <f>IFERROR(HLOOKUP($D152,'BSX-II-LD-TS-CLS-AMBER'!$W$14:$AL$29,$A152,FALSE),"")</f>
        <v>123.26136776877239</v>
      </c>
      <c r="J152" s="53">
        <f>IFERROR(HLOOKUP($D152,'BSX-II-LD-TS-CLS-AMBER'!$D$32:$S$47,$A152,FALSE),"")</f>
        <v>21060.1678890476</v>
      </c>
      <c r="K152" s="53">
        <f>IFERROR(HLOOKUP($D152&amp;K$4,'BUG '!$D$41:$AY$56,$A152,FALSE),"")</f>
        <v>5</v>
      </c>
      <c r="L152" s="53">
        <f>IFERROR(HLOOKUP($D152&amp;L$4,'BUG '!$D$41:$AY$56,$A152,FALSE),"")</f>
        <v>0</v>
      </c>
      <c r="M152" s="53">
        <f>IFERROR(HLOOKUP($D152&amp;M$4,'BUG '!$D$41:$AY$56,$A152,FALSE),"")</f>
        <v>4</v>
      </c>
      <c r="N152" s="53">
        <f>IFERROR(HLOOKUP($D152,'BSX-II-LD-TS-CLS-AMBER'!$W$32:$AL$47,$A152,FALSE),"")</f>
        <v>133.97974757475259</v>
      </c>
      <c r="O152" s="53">
        <f>IFERROR(HLOOKUP($D152,'BSX-II-LD-TS-CLS-AMBER'!$D$50:$S$65,$A152,FALSE),"")</f>
        <v>21060.1678890476</v>
      </c>
      <c r="P152" s="53">
        <f>IFERROR(HLOOKUP($D152&amp;P$4,'BUG '!$D$59:$AY$74,$A152,FALSE),"")</f>
        <v>5</v>
      </c>
      <c r="Q152" s="53">
        <f>IFERROR(HLOOKUP($D152&amp;Q$4,'BUG '!$D$59:$AY$74,$A152,FALSE),"")</f>
        <v>0</v>
      </c>
      <c r="R152" s="53">
        <f>IFERROR(HLOOKUP($D152&amp;R$4,'BUG '!$D$59:$AY$74,$A152,FALSE),"")</f>
        <v>4</v>
      </c>
      <c r="S152" s="53">
        <f>IFERROR(HLOOKUP($D152,'BSX-II-LD-TS-CLS-AMBER'!$W$50:$AL$65,$A152,FALSE),"")</f>
        <v>133.97974757475259</v>
      </c>
      <c r="T152" s="53">
        <f>IFERROR(HLOOKUP($D152,'BSX-II-LD-TS-CLS-AMBER'!$D$68:$S$83,$A152,FALSE),"")</f>
        <v>20948.156219312616</v>
      </c>
      <c r="U152" s="53">
        <f>IFERROR(HLOOKUP($D152&amp;U$4,'BUG '!$D$77:$AY$92,$A152,FALSE),"")</f>
        <v>5</v>
      </c>
      <c r="V152" s="53">
        <f>IFERROR(HLOOKUP($D152&amp;V$4,'BUG '!$D$77:$AY$92,$A152,FALSE),"")</f>
        <v>0</v>
      </c>
      <c r="W152" s="53">
        <f>IFERROR(HLOOKUP($D152&amp;W$4,'BUG '!$D$77:$AY$92,$A152,FALSE),"")</f>
        <v>4</v>
      </c>
      <c r="X152" s="53">
        <f>IFERROR(HLOOKUP($D152,'BSX-II-LD-TS-CLS-AMBER'!$W$68:$AL$83,$A152,FALSE),"")</f>
        <v>133.26715614074394</v>
      </c>
      <c r="Y152" s="53">
        <f>IFERROR(HLOOKUP($D152,'BSX-II-LD-TS-CLS-AMBER'!$D$86:$S$101,$A152,FALSE),"")</f>
        <v>21977.960358637192</v>
      </c>
      <c r="Z152" s="53">
        <f>IFERROR(HLOOKUP($D152&amp;Z$4,'BUG '!$D$95:$AY$110,$A152,FALSE),"")</f>
        <v>5</v>
      </c>
      <c r="AA152" s="53">
        <f>IFERROR(HLOOKUP($D152&amp;AA$4,'BUG '!$D$95:$AY$110,$A152,FALSE),"")</f>
        <v>0</v>
      </c>
      <c r="AB152" s="53">
        <f>IFERROR(HLOOKUP($D152&amp;AB$4,'BUG '!$D$95:$AY$110,$A152,FALSE),"")</f>
        <v>4</v>
      </c>
      <c r="AC152" s="53">
        <f>IFERROR(HLOOKUP($D152,'BSX-II-LD-TS-CLS-AMBER'!$W$86:$AL$101,$A152,FALSE),"")</f>
        <v>139.81852360205917</v>
      </c>
    </row>
    <row r="153" spans="1:29" ht="15.75" thickBot="1" x14ac:dyDescent="0.3">
      <c r="A153" s="45">
        <v>10</v>
      </c>
      <c r="B153" s="87"/>
      <c r="C153" s="90"/>
      <c r="D153" s="55" t="s">
        <v>117</v>
      </c>
      <c r="E153" s="53">
        <f>IFERROR(HLOOKUP($D153,'BSX-II-LD-TS-CLS-AMBER'!$D$14:$S$29,$A153,FALSE),"")</f>
        <v>18329.597368205592</v>
      </c>
      <c r="F153" s="53">
        <f>IFERROR(HLOOKUP($D153&amp;F$4,'BUG '!$D$23:$AY$38,$A153,FALSE),"")</f>
        <v>3</v>
      </c>
      <c r="G153" s="53">
        <f>IFERROR(HLOOKUP($D153&amp;G$4,'BUG '!$D$23:$AY$38,$A153,FALSE),"")</f>
        <v>0</v>
      </c>
      <c r="H153" s="53">
        <f>IFERROR(HLOOKUP($D153&amp;H$4,'BUG '!$D$23:$AY$38,$A153,FALSE),"")</f>
        <v>3</v>
      </c>
      <c r="I153" s="53">
        <f>IFERROR(HLOOKUP($D153,'BSX-II-LD-TS-CLS-AMBER'!$W$14:$AL$29,$A153,FALSE),"")</f>
        <v>116.60851145522814</v>
      </c>
      <c r="J153" s="53">
        <f>IFERROR(HLOOKUP($D153,'BSX-II-LD-TS-CLS-AMBER'!$D$32:$S$47,$A153,FALSE),"")</f>
        <v>19091.477553653844</v>
      </c>
      <c r="K153" s="53">
        <f>IFERROR(HLOOKUP($D153&amp;K$4,'BUG '!$D$41:$AY$56,$A153,FALSE),"")</f>
        <v>3</v>
      </c>
      <c r="L153" s="53">
        <f>IFERROR(HLOOKUP($D153&amp;L$4,'BUG '!$D$41:$AY$56,$A153,FALSE),"")</f>
        <v>0</v>
      </c>
      <c r="M153" s="53">
        <f>IFERROR(HLOOKUP($D153&amp;M$4,'BUG '!$D$41:$AY$56,$A153,FALSE),"")</f>
        <v>3</v>
      </c>
      <c r="N153" s="53">
        <f>IFERROR(HLOOKUP($D153,'BSX-II-LD-TS-CLS-AMBER'!$W$32:$AL$47,$A153,FALSE),"")</f>
        <v>121.45541084683497</v>
      </c>
      <c r="O153" s="53">
        <f>IFERROR(HLOOKUP($D153,'BSX-II-LD-TS-CLS-AMBER'!$D$50:$S$65,$A153,FALSE),"")</f>
        <v>19091.477553653844</v>
      </c>
      <c r="P153" s="53">
        <f>IFERROR(HLOOKUP($D153&amp;P$4,'BUG '!$D$59:$AY$74,$A153,FALSE),"")</f>
        <v>3</v>
      </c>
      <c r="Q153" s="53">
        <f>IFERROR(HLOOKUP($D153&amp;Q$4,'BUG '!$D$59:$AY$74,$A153,FALSE),"")</f>
        <v>0</v>
      </c>
      <c r="R153" s="53">
        <f>IFERROR(HLOOKUP($D153&amp;R$4,'BUG '!$D$59:$AY$74,$A153,FALSE),"")</f>
        <v>3</v>
      </c>
      <c r="S153" s="53">
        <f>IFERROR(HLOOKUP($D153,'BSX-II-LD-TS-CLS-AMBER'!$W$50:$AL$65,$A153,FALSE),"")</f>
        <v>121.45541084683497</v>
      </c>
      <c r="T153" s="53">
        <f>IFERROR(HLOOKUP($D153,'BSX-II-LD-TS-CLS-AMBER'!$D$68:$S$83,$A153,FALSE),"")</f>
        <v>18927.301629265927</v>
      </c>
      <c r="U153" s="53">
        <f>IFERROR(HLOOKUP($D153&amp;U$4,'BUG '!$D$77:$AY$92,$A153,FALSE),"")</f>
        <v>3</v>
      </c>
      <c r="V153" s="53">
        <f>IFERROR(HLOOKUP($D153&amp;V$4,'BUG '!$D$77:$AY$92,$A153,FALSE),"")</f>
        <v>0</v>
      </c>
      <c r="W153" s="53">
        <f>IFERROR(HLOOKUP($D153&amp;W$4,'BUG '!$D$77:$AY$92,$A153,FALSE),"")</f>
        <v>3</v>
      </c>
      <c r="X153" s="53">
        <f>IFERROR(HLOOKUP($D153,'BSX-II-LD-TS-CLS-AMBER'!$W$68:$AL$83,$A153,FALSE),"")</f>
        <v>120.41096290970414</v>
      </c>
      <c r="Y153" s="53">
        <f>IFERROR(HLOOKUP($D153,'BSX-II-LD-TS-CLS-AMBER'!$D$86:$S$101,$A153,FALSE),"")</f>
        <v>19923.475400223462</v>
      </c>
      <c r="Z153" s="53">
        <f>IFERROR(HLOOKUP($D153&amp;Z$4,'BUG '!$D$95:$AY$110,$A153,FALSE),"")</f>
        <v>4</v>
      </c>
      <c r="AA153" s="53">
        <f>IFERROR(HLOOKUP($D153&amp;AA$4,'BUG '!$D$95:$AY$110,$A153,FALSE),"")</f>
        <v>0</v>
      </c>
      <c r="AB153" s="53">
        <f>IFERROR(HLOOKUP($D153&amp;AB$4,'BUG '!$D$95:$AY$110,$A153,FALSE),"")</f>
        <v>3</v>
      </c>
      <c r="AC153" s="53">
        <f>IFERROR(HLOOKUP($D153,'BSX-II-LD-TS-CLS-AMBER'!$W$86:$AL$101,$A153,FALSE),"")</f>
        <v>126.74838201655228</v>
      </c>
    </row>
    <row r="154" spans="1:29" ht="15.75" thickBot="1" x14ac:dyDescent="0.3">
      <c r="A154" s="45">
        <v>11</v>
      </c>
      <c r="B154" s="85" t="s">
        <v>37</v>
      </c>
      <c r="C154" s="88" t="s">
        <v>123</v>
      </c>
      <c r="D154" s="52" t="s">
        <v>116</v>
      </c>
      <c r="E154" s="53">
        <f>IFERROR(HLOOKUP($D154,'BSX-II-LD-TS-CLS-AMBER'!$D$14:$S$29,$A154,FALSE),"")</f>
        <v>19007.452416920962</v>
      </c>
      <c r="F154" s="53">
        <f>IFERROR(HLOOKUP($D154&amp;F$4,'BUG '!$D$23:$AY$38,$A154,FALSE),"")</f>
        <v>3</v>
      </c>
      <c r="G154" s="53">
        <f>IFERROR(HLOOKUP($D154&amp;G$4,'BUG '!$D$23:$AY$38,$A154,FALSE),"")</f>
        <v>0</v>
      </c>
      <c r="H154" s="53">
        <f>IFERROR(HLOOKUP($D154&amp;H$4,'BUG '!$D$23:$AY$38,$A154,FALSE),"")</f>
        <v>3</v>
      </c>
      <c r="I154" s="53">
        <f>IFERROR(HLOOKUP($D154,'BSX-II-LD-TS-CLS-AMBER'!$W$14:$AL$29,$A154,FALSE),"")</f>
        <v>104.95399645207669</v>
      </c>
      <c r="J154" s="53">
        <f>IFERROR(HLOOKUP($D154,'BSX-II-LD-TS-CLS-AMBER'!$D$32:$S$47,$A154,FALSE),"")</f>
        <v>19797.508034695853</v>
      </c>
      <c r="K154" s="53">
        <f>IFERROR(HLOOKUP($D154&amp;K$4,'BUG '!$D$41:$AY$56,$A154,FALSE),"")</f>
        <v>4</v>
      </c>
      <c r="L154" s="53">
        <f>IFERROR(HLOOKUP($D154&amp;L$4,'BUG '!$D$41:$AY$56,$A154,FALSE),"")</f>
        <v>0</v>
      </c>
      <c r="M154" s="53">
        <f>IFERROR(HLOOKUP($D154&amp;M$4,'BUG '!$D$41:$AY$56,$A154,FALSE),"")</f>
        <v>3</v>
      </c>
      <c r="N154" s="53">
        <f>IFERROR(HLOOKUP($D154,'BSX-II-LD-TS-CLS-AMBER'!$W$32:$AL$47,$A154,FALSE),"")</f>
        <v>109.31646926990008</v>
      </c>
      <c r="O154" s="53">
        <f>IFERROR(HLOOKUP($D154,'BSX-II-LD-TS-CLS-AMBER'!$D$50:$S$65,$A154,FALSE),"")</f>
        <v>19797.508034695853</v>
      </c>
      <c r="P154" s="53">
        <f>IFERROR(HLOOKUP($D154&amp;P$4,'BUG '!$D$59:$AY$74,$A154,FALSE),"")</f>
        <v>4</v>
      </c>
      <c r="Q154" s="53">
        <f>IFERROR(HLOOKUP($D154&amp;Q$4,'BUG '!$D$59:$AY$74,$A154,FALSE),"")</f>
        <v>0</v>
      </c>
      <c r="R154" s="53">
        <f>IFERROR(HLOOKUP($D154&amp;R$4,'BUG '!$D$59:$AY$74,$A154,FALSE),"")</f>
        <v>3</v>
      </c>
      <c r="S154" s="53">
        <f>IFERROR(HLOOKUP($D154,'BSX-II-LD-TS-CLS-AMBER'!$W$50:$AL$65,$A154,FALSE),"")</f>
        <v>109.31646926990008</v>
      </c>
      <c r="T154" s="53">
        <f>IFERROR(HLOOKUP($D154,'BSX-II-LD-TS-CLS-AMBER'!$D$68:$S$83,$A154,FALSE),"")</f>
        <v>19627.260646926152</v>
      </c>
      <c r="U154" s="53">
        <f>IFERROR(HLOOKUP($D154&amp;U$4,'BUG '!$D$77:$AY$92,$A154,FALSE),"")</f>
        <v>3</v>
      </c>
      <c r="V154" s="53">
        <f>IFERROR(HLOOKUP($D154&amp;V$4,'BUG '!$D$77:$AY$92,$A154,FALSE),"")</f>
        <v>0</v>
      </c>
      <c r="W154" s="53">
        <f>IFERROR(HLOOKUP($D154&amp;W$4,'BUG '!$D$77:$AY$92,$A154,FALSE),"")</f>
        <v>3</v>
      </c>
      <c r="X154" s="53">
        <f>IFERROR(HLOOKUP($D154,'BSX-II-LD-TS-CLS-AMBER'!$W$68:$AL$83,$A154,FALSE),"")</f>
        <v>108.37640937444299</v>
      </c>
      <c r="Y154" s="53">
        <f>IFERROR(HLOOKUP($D154,'BSX-II-LD-TS-CLS-AMBER'!$D$86:$S$101,$A154,FALSE),"")</f>
        <v>20660.27436621844</v>
      </c>
      <c r="Z154" s="53">
        <f>IFERROR(HLOOKUP($D154&amp;Z$4,'BUG '!$D$95:$AY$110,$A154,FALSE),"")</f>
        <v>4</v>
      </c>
      <c r="AA154" s="53">
        <f>IFERROR(HLOOKUP($D154&amp;AA$4,'BUG '!$D$95:$AY$110,$A154,FALSE),"")</f>
        <v>0</v>
      </c>
      <c r="AB154" s="53">
        <f>IFERROR(HLOOKUP($D154&amp;AB$4,'BUG '!$D$95:$AY$110,$A154,FALSE),"")</f>
        <v>3</v>
      </c>
      <c r="AC154" s="53">
        <f>IFERROR(HLOOKUP($D154,'BSX-II-LD-TS-CLS-AMBER'!$W$86:$AL$101,$A154,FALSE),"")</f>
        <v>114.08043092617035</v>
      </c>
    </row>
    <row r="155" spans="1:29" ht="15.75" thickBot="1" x14ac:dyDescent="0.3">
      <c r="A155" s="45">
        <v>11</v>
      </c>
      <c r="B155" s="86"/>
      <c r="C155" s="89"/>
      <c r="D155" s="54" t="s">
        <v>10</v>
      </c>
      <c r="E155" s="53">
        <f>IFERROR(HLOOKUP($D155,'BSX-II-LD-TS-CLS-AMBER'!$D$14:$S$29,$A155,FALSE),"")</f>
        <v>18596.121698173836</v>
      </c>
      <c r="F155" s="53">
        <f>IFERROR(HLOOKUP($D155&amp;F$4,'BUG '!$D$23:$AY$38,$A155,FALSE),"")</f>
        <v>3</v>
      </c>
      <c r="G155" s="53">
        <f>IFERROR(HLOOKUP($D155&amp;G$4,'BUG '!$D$23:$AY$38,$A155,FALSE),"")</f>
        <v>0</v>
      </c>
      <c r="H155" s="53">
        <f>IFERROR(HLOOKUP($D155&amp;H$4,'BUG '!$D$23:$AY$38,$A155,FALSE),"")</f>
        <v>4</v>
      </c>
      <c r="I155" s="53">
        <f>IFERROR(HLOOKUP($D155,'BSX-II-LD-TS-CLS-AMBER'!$W$14:$AL$29,$A155,FALSE),"")</f>
        <v>102.68273979710361</v>
      </c>
      <c r="J155" s="53">
        <f>IFERROR(HLOOKUP($D155,'BSX-II-LD-TS-CLS-AMBER'!$D$32:$S$47,$A155,FALSE),"")</f>
        <v>20213.175758884605</v>
      </c>
      <c r="K155" s="53">
        <f>IFERROR(HLOOKUP($D155&amp;K$4,'BUG '!$D$41:$AY$56,$A155,FALSE),"")</f>
        <v>3</v>
      </c>
      <c r="L155" s="53">
        <f>IFERROR(HLOOKUP($D155&amp;L$4,'BUG '!$D$41:$AY$56,$A155,FALSE),"")</f>
        <v>0</v>
      </c>
      <c r="M155" s="53">
        <f>IFERROR(HLOOKUP($D155&amp;M$4,'BUG '!$D$41:$AY$56,$A155,FALSE),"")</f>
        <v>4</v>
      </c>
      <c r="N155" s="53">
        <f>IFERROR(HLOOKUP($D155,'BSX-II-LD-TS-CLS-AMBER'!$W$32:$AL$47,$A155,FALSE),"")</f>
        <v>111.61167369250393</v>
      </c>
      <c r="O155" s="53">
        <f>IFERROR(HLOOKUP($D155,'BSX-II-LD-TS-CLS-AMBER'!$D$50:$S$65,$A155,FALSE),"")</f>
        <v>20213.175758884605</v>
      </c>
      <c r="P155" s="53">
        <f>IFERROR(HLOOKUP($D155&amp;P$4,'BUG '!$D$59:$AY$74,$A155,FALSE),"")</f>
        <v>3</v>
      </c>
      <c r="Q155" s="53">
        <f>IFERROR(HLOOKUP($D155&amp;Q$4,'BUG '!$D$59:$AY$74,$A155,FALSE),"")</f>
        <v>0</v>
      </c>
      <c r="R155" s="53">
        <f>IFERROR(HLOOKUP($D155&amp;R$4,'BUG '!$D$59:$AY$74,$A155,FALSE),"")</f>
        <v>4</v>
      </c>
      <c r="S155" s="53">
        <f>IFERROR(HLOOKUP($D155,'BSX-II-LD-TS-CLS-AMBER'!$W$50:$AL$65,$A155,FALSE),"")</f>
        <v>111.61167369250393</v>
      </c>
      <c r="T155" s="53">
        <f>IFERROR(HLOOKUP($D155,'BSX-II-LD-TS-CLS-AMBER'!$D$68:$S$83,$A155,FALSE),"")</f>
        <v>20105.668944156085</v>
      </c>
      <c r="U155" s="53">
        <f>IFERROR(HLOOKUP($D155&amp;U$4,'BUG '!$D$77:$AY$92,$A155,FALSE),"")</f>
        <v>3</v>
      </c>
      <c r="V155" s="53">
        <f>IFERROR(HLOOKUP($D155&amp;V$4,'BUG '!$D$77:$AY$92,$A155,FALSE),"")</f>
        <v>0</v>
      </c>
      <c r="W155" s="53">
        <f>IFERROR(HLOOKUP($D155&amp;W$4,'BUG '!$D$77:$AY$92,$A155,FALSE),"")</f>
        <v>4</v>
      </c>
      <c r="X155" s="53">
        <f>IFERROR(HLOOKUP($D155,'BSX-II-LD-TS-CLS-AMBER'!$W$68:$AL$83,$A155,FALSE),"")</f>
        <v>111.01805022292488</v>
      </c>
      <c r="Y155" s="53">
        <f>IFERROR(HLOOKUP($D155,'BSX-II-LD-TS-CLS-AMBER'!$D$86:$S$101,$A155,FALSE),"")</f>
        <v>21094.056699422737</v>
      </c>
      <c r="Z155" s="53">
        <f>IFERROR(HLOOKUP($D155&amp;Z$4,'BUG '!$D$95:$AY$110,$A155,FALSE),"")</f>
        <v>3</v>
      </c>
      <c r="AA155" s="53">
        <f>IFERROR(HLOOKUP($D155&amp;AA$4,'BUG '!$D$95:$AY$110,$A155,FALSE),"")</f>
        <v>0</v>
      </c>
      <c r="AB155" s="53">
        <f>IFERROR(HLOOKUP($D155&amp;AB$4,'BUG '!$D$95:$AY$110,$A155,FALSE),"")</f>
        <v>4</v>
      </c>
      <c r="AC155" s="53">
        <f>IFERROR(HLOOKUP($D155,'BSX-II-LD-TS-CLS-AMBER'!$W$86:$AL$101,$A155,FALSE),"")</f>
        <v>116.4756593061487</v>
      </c>
    </row>
    <row r="156" spans="1:29" ht="15.75" thickBot="1" x14ac:dyDescent="0.3">
      <c r="A156" s="45">
        <v>11</v>
      </c>
      <c r="B156" s="86"/>
      <c r="C156" s="89"/>
      <c r="D156" s="54" t="s">
        <v>11</v>
      </c>
      <c r="E156" s="53">
        <f>IFERROR(HLOOKUP($D156,'BSX-II-LD-TS-CLS-AMBER'!$D$14:$S$29,$A156,FALSE),"")</f>
        <v>15740.746273323874</v>
      </c>
      <c r="F156" s="53">
        <f>IFERROR(HLOOKUP($D156&amp;F$4,'BUG '!$D$23:$AY$38,$A156,FALSE),"")</f>
        <v>2</v>
      </c>
      <c r="G156" s="53">
        <f>IFERROR(HLOOKUP($D156&amp;G$4,'BUG '!$D$23:$AY$38,$A156,FALSE),"")</f>
        <v>0</v>
      </c>
      <c r="H156" s="53">
        <f>IFERROR(HLOOKUP($D156&amp;H$4,'BUG '!$D$23:$AY$38,$A156,FALSE),"")</f>
        <v>3</v>
      </c>
      <c r="I156" s="53">
        <f>IFERROR(HLOOKUP($D156,'BSX-II-LD-TS-CLS-AMBER'!$W$14:$AL$29,$A156,FALSE),"")</f>
        <v>86.916131225075105</v>
      </c>
      <c r="J156" s="53">
        <f>IFERROR(HLOOKUP($D156,'BSX-II-LD-TS-CLS-AMBER'!$D$32:$S$47,$A156,FALSE),"")</f>
        <v>17109.506818830294</v>
      </c>
      <c r="K156" s="53">
        <f>IFERROR(HLOOKUP($D156&amp;K$4,'BUG '!$D$41:$AY$56,$A156,FALSE),"")</f>
        <v>3</v>
      </c>
      <c r="L156" s="53">
        <f>IFERROR(HLOOKUP($D156&amp;L$4,'BUG '!$D$41:$AY$56,$A156,FALSE),"")</f>
        <v>0</v>
      </c>
      <c r="M156" s="53">
        <f>IFERROR(HLOOKUP($D156&amp;M$4,'BUG '!$D$41:$AY$56,$A156,FALSE),"")</f>
        <v>3</v>
      </c>
      <c r="N156" s="53">
        <f>IFERROR(HLOOKUP($D156,'BSX-II-LD-TS-CLS-AMBER'!$W$32:$AL$47,$A156,FALSE),"")</f>
        <v>94.474055679429441</v>
      </c>
      <c r="O156" s="53">
        <f>IFERROR(HLOOKUP($D156,'BSX-II-LD-TS-CLS-AMBER'!$D$50:$S$65,$A156,FALSE),"")</f>
        <v>17109.506818830294</v>
      </c>
      <c r="P156" s="53">
        <f>IFERROR(HLOOKUP($D156&amp;P$4,'BUG '!$D$59:$AY$74,$A156,FALSE),"")</f>
        <v>3</v>
      </c>
      <c r="Q156" s="53">
        <f>IFERROR(HLOOKUP($D156&amp;Q$4,'BUG '!$D$59:$AY$74,$A156,FALSE),"")</f>
        <v>0</v>
      </c>
      <c r="R156" s="53">
        <f>IFERROR(HLOOKUP($D156&amp;R$4,'BUG '!$D$59:$AY$74,$A156,FALSE),"")</f>
        <v>3</v>
      </c>
      <c r="S156" s="53">
        <f>IFERROR(HLOOKUP($D156,'BSX-II-LD-TS-CLS-AMBER'!$W$50:$AL$65,$A156,FALSE),"")</f>
        <v>94.474055679429441</v>
      </c>
      <c r="T156" s="53">
        <f>IFERROR(HLOOKUP($D156,'BSX-II-LD-TS-CLS-AMBER'!$D$68:$S$83,$A156,FALSE),"")</f>
        <v>17018.5073340581</v>
      </c>
      <c r="U156" s="53">
        <f>IFERROR(HLOOKUP($D156&amp;U$4,'BUG '!$D$77:$AY$92,$A156,FALSE),"")</f>
        <v>3</v>
      </c>
      <c r="V156" s="53">
        <f>IFERROR(HLOOKUP($D156&amp;V$4,'BUG '!$D$77:$AY$92,$A156,FALSE),"")</f>
        <v>0</v>
      </c>
      <c r="W156" s="53">
        <f>IFERROR(HLOOKUP($D156&amp;W$4,'BUG '!$D$77:$AY$92,$A156,FALSE),"")</f>
        <v>3</v>
      </c>
      <c r="X156" s="53">
        <f>IFERROR(HLOOKUP($D156,'BSX-II-LD-TS-CLS-AMBER'!$W$68:$AL$83,$A156,FALSE),"")</f>
        <v>93.971581208236287</v>
      </c>
      <c r="Y156" s="53">
        <f>IFERROR(HLOOKUP($D156,'BSX-II-LD-TS-CLS-AMBER'!$D$86:$S$101,$A156,FALSE),"")</f>
        <v>17855.131288656135</v>
      </c>
      <c r="Z156" s="53">
        <f>IFERROR(HLOOKUP($D156&amp;Z$4,'BUG '!$D$95:$AY$110,$A156,FALSE),"")</f>
        <v>3</v>
      </c>
      <c r="AA156" s="53">
        <f>IFERROR(HLOOKUP($D156&amp;AA$4,'BUG '!$D$95:$AY$110,$A156,FALSE),"")</f>
        <v>0</v>
      </c>
      <c r="AB156" s="53">
        <f>IFERROR(HLOOKUP($D156&amp;AB$4,'BUG '!$D$95:$AY$110,$A156,FALSE),"")</f>
        <v>3</v>
      </c>
      <c r="AC156" s="53">
        <f>IFERROR(HLOOKUP($D156,'BSX-II-LD-TS-CLS-AMBER'!$W$86:$AL$101,$A156,FALSE),"")</f>
        <v>98.591191750280117</v>
      </c>
    </row>
    <row r="157" spans="1:29" ht="15.75" thickBot="1" x14ac:dyDescent="0.3">
      <c r="A157" s="45">
        <v>11</v>
      </c>
      <c r="B157" s="86"/>
      <c r="C157" s="89"/>
      <c r="D157" s="54" t="s">
        <v>59</v>
      </c>
      <c r="E157" s="53">
        <f>IFERROR(HLOOKUP($D157,'BSX-II-LD-TS-CLS-AMBER'!$D$14:$S$29,$A157,FALSE),"")</f>
        <v>15655.080942995281</v>
      </c>
      <c r="F157" s="53">
        <f>IFERROR(HLOOKUP($D157&amp;F$4,'BUG '!$D$23:$AY$38,$A157,FALSE),"")</f>
        <v>2</v>
      </c>
      <c r="G157" s="53">
        <f>IFERROR(HLOOKUP($D157&amp;G$4,'BUG '!$D$23:$AY$38,$A157,FALSE),"")</f>
        <v>0</v>
      </c>
      <c r="H157" s="53">
        <f>IFERROR(HLOOKUP($D157&amp;H$4,'BUG '!$D$23:$AY$38,$A157,FALSE),"")</f>
        <v>2</v>
      </c>
      <c r="I157" s="53">
        <f>IFERROR(HLOOKUP($D157,'BSX-II-LD-TS-CLS-AMBER'!$W$14:$AL$29,$A157,FALSE),"")</f>
        <v>86.443110507823747</v>
      </c>
      <c r="J157" s="53">
        <f>IFERROR(HLOOKUP($D157,'BSX-II-LD-TS-CLS-AMBER'!$D$32:$S$47,$A157,FALSE),"")</f>
        <v>17016.392329342696</v>
      </c>
      <c r="K157" s="53">
        <f>IFERROR(HLOOKUP($D157&amp;K$4,'BUG '!$D$41:$AY$56,$A157,FALSE),"")</f>
        <v>2</v>
      </c>
      <c r="L157" s="53">
        <f>IFERROR(HLOOKUP($D157&amp;L$4,'BUG '!$D$41:$AY$56,$A157,FALSE),"")</f>
        <v>0</v>
      </c>
      <c r="M157" s="53">
        <f>IFERROR(HLOOKUP($D157&amp;M$4,'BUG '!$D$41:$AY$56,$A157,FALSE),"")</f>
        <v>3</v>
      </c>
      <c r="N157" s="53">
        <f>IFERROR(HLOOKUP($D157,'BSX-II-LD-TS-CLS-AMBER'!$W$32:$AL$47,$A157,FALSE),"")</f>
        <v>93.959902725895375</v>
      </c>
      <c r="O157" s="53">
        <f>IFERROR(HLOOKUP($D157,'BSX-II-LD-TS-CLS-AMBER'!$D$50:$S$65,$A157,FALSE),"")</f>
        <v>17016.392329342696</v>
      </c>
      <c r="P157" s="53">
        <f>IFERROR(HLOOKUP($D157&amp;P$4,'BUG '!$D$59:$AY$74,$A157,FALSE),"")</f>
        <v>2</v>
      </c>
      <c r="Q157" s="53">
        <f>IFERROR(HLOOKUP($D157&amp;Q$4,'BUG '!$D$59:$AY$74,$A157,FALSE),"")</f>
        <v>0</v>
      </c>
      <c r="R157" s="53">
        <f>IFERROR(HLOOKUP($D157&amp;R$4,'BUG '!$D$59:$AY$74,$A157,FALSE),"")</f>
        <v>3</v>
      </c>
      <c r="S157" s="53">
        <f>IFERROR(HLOOKUP($D157,'BSX-II-LD-TS-CLS-AMBER'!$W$50:$AL$65,$A157,FALSE),"")</f>
        <v>93.959902725895375</v>
      </c>
      <c r="T157" s="53">
        <f>IFERROR(HLOOKUP($D157,'BSX-II-LD-TS-CLS-AMBER'!$D$68:$S$83,$A157,FALSE),"")</f>
        <v>16925.888087984466</v>
      </c>
      <c r="U157" s="53">
        <f>IFERROR(HLOOKUP($D157&amp;U$4,'BUG '!$D$77:$AY$92,$A157,FALSE),"")</f>
        <v>2</v>
      </c>
      <c r="V157" s="53">
        <f>IFERROR(HLOOKUP($D157&amp;V$4,'BUG '!$D$77:$AY$92,$A157,FALSE),"")</f>
        <v>0</v>
      </c>
      <c r="W157" s="53">
        <f>IFERROR(HLOOKUP($D157&amp;W$4,'BUG '!$D$77:$AY$92,$A157,FALSE),"")</f>
        <v>2</v>
      </c>
      <c r="X157" s="53">
        <f>IFERROR(HLOOKUP($D157,'BSX-II-LD-TS-CLS-AMBER'!$W$68:$AL$83,$A157,FALSE),"")</f>
        <v>93.460162854498748</v>
      </c>
      <c r="Y157" s="53">
        <f>IFERROR(HLOOKUP($D157,'BSX-II-LD-TS-CLS-AMBER'!$D$86:$S$101,$A157,FALSE),"")</f>
        <v>17757.958912369548</v>
      </c>
      <c r="Z157" s="53">
        <f>IFERROR(HLOOKUP($D157&amp;Z$4,'BUG '!$D$95:$AY$110,$A157,FALSE),"")</f>
        <v>2</v>
      </c>
      <c r="AA157" s="53">
        <f>IFERROR(HLOOKUP($D157&amp;AA$4,'BUG '!$D$95:$AY$110,$A157,FALSE),"")</f>
        <v>0</v>
      </c>
      <c r="AB157" s="53">
        <f>IFERROR(HLOOKUP($D157&amp;AB$4,'BUG '!$D$95:$AY$110,$A157,FALSE),"")</f>
        <v>3</v>
      </c>
      <c r="AC157" s="53">
        <f>IFERROR(HLOOKUP($D157,'BSX-II-LD-TS-CLS-AMBER'!$W$86:$AL$101,$A157,FALSE),"")</f>
        <v>98.05463224654865</v>
      </c>
    </row>
    <row r="158" spans="1:29" ht="15.75" thickBot="1" x14ac:dyDescent="0.3">
      <c r="A158" s="45">
        <v>11</v>
      </c>
      <c r="B158" s="86"/>
      <c r="C158" s="89"/>
      <c r="D158" s="54" t="s">
        <v>60</v>
      </c>
      <c r="E158" s="53">
        <f>IFERROR(HLOOKUP($D158,'BSX-II-LD-TS-CLS-AMBER'!$D$14:$S$29,$A158,FALSE),"")</f>
        <v>15346.079369211133</v>
      </c>
      <c r="F158" s="53">
        <f>IFERROR(HLOOKUP($D158&amp;F$4,'BUG '!$D$23:$AY$38,$A158,FALSE),"")</f>
        <v>2</v>
      </c>
      <c r="G158" s="53">
        <f>IFERROR(HLOOKUP($D158&amp;G$4,'BUG '!$D$23:$AY$38,$A158,FALSE),"")</f>
        <v>0</v>
      </c>
      <c r="H158" s="53">
        <f>IFERROR(HLOOKUP($D158&amp;H$4,'BUG '!$D$23:$AY$38,$A158,FALSE),"")</f>
        <v>2</v>
      </c>
      <c r="I158" s="53">
        <f>IFERROR(HLOOKUP($D158,'BSX-II-LD-TS-CLS-AMBER'!$W$14:$AL$29,$A158,FALSE),"")</f>
        <v>84.736887634433486</v>
      </c>
      <c r="J158" s="53">
        <f>IFERROR(HLOOKUP($D158,'BSX-II-LD-TS-CLS-AMBER'!$D$32:$S$47,$A158,FALSE),"")</f>
        <v>16680.521053490356</v>
      </c>
      <c r="K158" s="53">
        <f>IFERROR(HLOOKUP($D158&amp;K$4,'BUG '!$D$41:$AY$56,$A158,FALSE),"")</f>
        <v>3</v>
      </c>
      <c r="L158" s="53">
        <f>IFERROR(HLOOKUP($D158&amp;L$4,'BUG '!$D$41:$AY$56,$A158,FALSE),"")</f>
        <v>0</v>
      </c>
      <c r="M158" s="53">
        <f>IFERROR(HLOOKUP($D158&amp;M$4,'BUG '!$D$41:$AY$56,$A158,FALSE),"")</f>
        <v>2</v>
      </c>
      <c r="N158" s="53">
        <f>IFERROR(HLOOKUP($D158,'BSX-II-LD-TS-CLS-AMBER'!$W$32:$AL$47,$A158,FALSE),"")</f>
        <v>92.105312646123323</v>
      </c>
      <c r="O158" s="53">
        <f>IFERROR(HLOOKUP($D158,'BSX-II-LD-TS-CLS-AMBER'!$D$50:$S$65,$A158,FALSE),"")</f>
        <v>16680.521053490356</v>
      </c>
      <c r="P158" s="53">
        <f>IFERROR(HLOOKUP($D158&amp;P$4,'BUG '!$D$59:$AY$74,$A158,FALSE),"")</f>
        <v>3</v>
      </c>
      <c r="Q158" s="53">
        <f>IFERROR(HLOOKUP($D158&amp;Q$4,'BUG '!$D$59:$AY$74,$A158,FALSE),"")</f>
        <v>0</v>
      </c>
      <c r="R158" s="53">
        <f>IFERROR(HLOOKUP($D158&amp;R$4,'BUG '!$D$59:$AY$74,$A158,FALSE),"")</f>
        <v>2</v>
      </c>
      <c r="S158" s="53">
        <f>IFERROR(HLOOKUP($D158,'BSX-II-LD-TS-CLS-AMBER'!$W$50:$AL$65,$A158,FALSE),"")</f>
        <v>92.105312646123323</v>
      </c>
      <c r="T158" s="53">
        <f>IFERROR(HLOOKUP($D158,'BSX-II-LD-TS-CLS-AMBER'!$D$68:$S$83,$A158,FALSE),"")</f>
        <v>16591.803194017706</v>
      </c>
      <c r="U158" s="53">
        <f>IFERROR(HLOOKUP($D158&amp;U$4,'BUG '!$D$77:$AY$92,$A158,FALSE),"")</f>
        <v>3</v>
      </c>
      <c r="V158" s="53">
        <f>IFERROR(HLOOKUP($D158&amp;V$4,'BUG '!$D$77:$AY$92,$A158,FALSE),"")</f>
        <v>0</v>
      </c>
      <c r="W158" s="53">
        <f>IFERROR(HLOOKUP($D158&amp;W$4,'BUG '!$D$77:$AY$92,$A158,FALSE),"")</f>
        <v>2</v>
      </c>
      <c r="X158" s="53">
        <f>IFERROR(HLOOKUP($D158,'BSX-II-LD-TS-CLS-AMBER'!$W$68:$AL$83,$A158,FALSE),"")</f>
        <v>91.615436690940641</v>
      </c>
      <c r="Y158" s="53">
        <f>IFERROR(HLOOKUP($D158,'BSX-II-LD-TS-CLS-AMBER'!$D$86:$S$101,$A158,FALSE),"")</f>
        <v>17407.450520167866</v>
      </c>
      <c r="Z158" s="53">
        <f>IFERROR(HLOOKUP($D158&amp;Z$4,'BUG '!$D$95:$AY$110,$A158,FALSE),"")</f>
        <v>3</v>
      </c>
      <c r="AA158" s="53">
        <f>IFERROR(HLOOKUP($D158&amp;AA$4,'BUG '!$D$95:$AY$110,$A158,FALSE),"")</f>
        <v>0</v>
      </c>
      <c r="AB158" s="53">
        <f>IFERROR(HLOOKUP($D158&amp;AB$4,'BUG '!$D$95:$AY$110,$A158,FALSE),"")</f>
        <v>3</v>
      </c>
      <c r="AC158" s="53">
        <f>IFERROR(HLOOKUP($D158,'BSX-II-LD-TS-CLS-AMBER'!$W$86:$AL$101,$A158,FALSE),"")</f>
        <v>96.119219980630817</v>
      </c>
    </row>
    <row r="159" spans="1:29" ht="15.75" thickBot="1" x14ac:dyDescent="0.3">
      <c r="A159" s="45">
        <v>11</v>
      </c>
      <c r="B159" s="86"/>
      <c r="C159" s="89"/>
      <c r="D159" s="54" t="s">
        <v>143</v>
      </c>
      <c r="E159" s="53">
        <f>IFERROR(HLOOKUP($D159,'BSX-II-LD-TS-CLS-AMBER'!$D$14:$S$29,$A159,FALSE),"")</f>
        <v>17852.267155113816</v>
      </c>
      <c r="F159" s="53">
        <f>IFERROR(HLOOKUP($D159&amp;F$4,'BUG '!$D$23:$AY$38,$A159,FALSE),"")</f>
        <v>3</v>
      </c>
      <c r="G159" s="53">
        <f>IFERROR(HLOOKUP($D159&amp;G$4,'BUG '!$D$23:$AY$38,$A159,FALSE),"")</f>
        <v>0</v>
      </c>
      <c r="H159" s="53">
        <f>IFERROR(HLOOKUP($D159&amp;H$4,'BUG '!$D$23:$AY$38,$A159,FALSE),"")</f>
        <v>3</v>
      </c>
      <c r="I159" s="53">
        <f>IFERROR(HLOOKUP($D159,'BSX-II-LD-TS-CLS-AMBER'!$W$14:$AL$29,$A159,FALSE),"")</f>
        <v>98.575376781759061</v>
      </c>
      <c r="J159" s="53">
        <f>IFERROR(HLOOKUP($D159,'BSX-II-LD-TS-CLS-AMBER'!$D$32:$S$47,$A159,FALSE),"")</f>
        <v>19404.638212080237</v>
      </c>
      <c r="K159" s="53">
        <f>IFERROR(HLOOKUP($D159&amp;K$4,'BUG '!$D$41:$AY$56,$A159,FALSE),"")</f>
        <v>3</v>
      </c>
      <c r="L159" s="53">
        <f>IFERROR(HLOOKUP($D159&amp;L$4,'BUG '!$D$41:$AY$56,$A159,FALSE),"")</f>
        <v>0</v>
      </c>
      <c r="M159" s="53">
        <f>IFERROR(HLOOKUP($D159&amp;M$4,'BUG '!$D$41:$AY$56,$A159,FALSE),"")</f>
        <v>3</v>
      </c>
      <c r="N159" s="53">
        <f>IFERROR(HLOOKUP($D159,'BSX-II-LD-TS-CLS-AMBER'!$W$32:$AL$47,$A159,FALSE),"")</f>
        <v>107.14714867582508</v>
      </c>
      <c r="O159" s="53">
        <f>IFERROR(HLOOKUP($D159,'BSX-II-LD-TS-CLS-AMBER'!$D$50:$S$65,$A159,FALSE),"")</f>
        <v>19404.638212080237</v>
      </c>
      <c r="P159" s="53">
        <f>IFERROR(HLOOKUP($D159&amp;P$4,'BUG '!$D$59:$AY$74,$A159,FALSE),"")</f>
        <v>3</v>
      </c>
      <c r="Q159" s="53">
        <f>IFERROR(HLOOKUP($D159&amp;Q$4,'BUG '!$D$59:$AY$74,$A159,FALSE),"")</f>
        <v>0</v>
      </c>
      <c r="R159" s="53">
        <f>IFERROR(HLOOKUP($D159&amp;R$4,'BUG '!$D$59:$AY$74,$A159,FALSE),"")</f>
        <v>3</v>
      </c>
      <c r="S159" s="53">
        <f>IFERROR(HLOOKUP($D159,'BSX-II-LD-TS-CLS-AMBER'!$W$50:$AL$65,$A159,FALSE),"")</f>
        <v>107.14714867582508</v>
      </c>
      <c r="T159" s="53">
        <f>IFERROR(HLOOKUP($D159,'BSX-II-LD-TS-CLS-AMBER'!$D$68:$S$83,$A159,FALSE),"")</f>
        <v>19237.769282898185</v>
      </c>
      <c r="U159" s="53">
        <f>IFERROR(HLOOKUP($D159&amp;U$4,'BUG '!$D$77:$AY$92,$A159,FALSE),"")</f>
        <v>3</v>
      </c>
      <c r="V159" s="53">
        <f>IFERROR(HLOOKUP($D159&amp;V$4,'BUG '!$D$77:$AY$92,$A159,FALSE),"")</f>
        <v>0</v>
      </c>
      <c r="W159" s="53">
        <f>IFERROR(HLOOKUP($D159&amp;W$4,'BUG '!$D$77:$AY$92,$A159,FALSE),"")</f>
        <v>3</v>
      </c>
      <c r="X159" s="53">
        <f>IFERROR(HLOOKUP($D159,'BSX-II-LD-TS-CLS-AMBER'!$W$68:$AL$83,$A159,FALSE),"")</f>
        <v>106.22574371227806</v>
      </c>
      <c r="Y159" s="53">
        <f>IFERROR(HLOOKUP($D159,'BSX-II-LD-TS-CLS-AMBER'!$D$86:$S$101,$A159,FALSE),"")</f>
        <v>20250.283456694815</v>
      </c>
      <c r="Z159" s="53">
        <f>IFERROR(HLOOKUP($D159&amp;Z$4,'BUG '!$D$95:$AY$110,$A159,FALSE),"")</f>
        <v>3</v>
      </c>
      <c r="AA159" s="53">
        <f>IFERROR(HLOOKUP($D159&amp;AA$4,'BUG '!$D$95:$AY$110,$A159,FALSE),"")</f>
        <v>0</v>
      </c>
      <c r="AB159" s="53">
        <f>IFERROR(HLOOKUP($D159&amp;AB$4,'BUG '!$D$95:$AY$110,$A159,FALSE),"")</f>
        <v>3</v>
      </c>
      <c r="AC159" s="53">
        <f>IFERROR(HLOOKUP($D159,'BSX-II-LD-TS-CLS-AMBER'!$W$86:$AL$101,$A159,FALSE),"")</f>
        <v>111.81657233430458</v>
      </c>
    </row>
    <row r="160" spans="1:29" ht="15.75" thickBot="1" x14ac:dyDescent="0.3">
      <c r="A160" s="45">
        <v>11</v>
      </c>
      <c r="B160" s="86"/>
      <c r="C160" s="89"/>
      <c r="D160" s="54" t="s">
        <v>62</v>
      </c>
      <c r="E160" s="53">
        <f>IFERROR(HLOOKUP($D160,'BSX-II-LD-TS-CLS-AMBER'!$D$14:$S$29,$A160,FALSE),"")</f>
        <v>15139.90176429635</v>
      </c>
      <c r="F160" s="53">
        <f>IFERROR(HLOOKUP($D160&amp;F$4,'BUG '!$D$23:$AY$38,$A160,FALSE),"")</f>
        <v>3</v>
      </c>
      <c r="G160" s="53">
        <f>IFERROR(HLOOKUP($D160&amp;G$4,'BUG '!$D$23:$AY$38,$A160,FALSE),"")</f>
        <v>0</v>
      </c>
      <c r="H160" s="53">
        <f>IFERROR(HLOOKUP($D160&amp;H$4,'BUG '!$D$23:$AY$38,$A160,FALSE),"")</f>
        <v>3</v>
      </c>
      <c r="I160" s="53">
        <f>IFERROR(HLOOKUP($D160,'BSX-II-LD-TS-CLS-AMBER'!$W$14:$AL$29,$A160,FALSE),"")</f>
        <v>83.59843082601553</v>
      </c>
      <c r="J160" s="53">
        <f>IFERROR(HLOOKUP($D160,'BSX-II-LD-TS-CLS-AMBER'!$D$32:$S$47,$A160,FALSE),"")</f>
        <v>16456.414961191687</v>
      </c>
      <c r="K160" s="53">
        <f>IFERROR(HLOOKUP($D160&amp;K$4,'BUG '!$D$41:$AY$56,$A160,FALSE),"")</f>
        <v>3</v>
      </c>
      <c r="L160" s="53">
        <f>IFERROR(HLOOKUP($D160&amp;L$4,'BUG '!$D$41:$AY$56,$A160,FALSE),"")</f>
        <v>0</v>
      </c>
      <c r="M160" s="53">
        <f>IFERROR(HLOOKUP($D160&amp;M$4,'BUG '!$D$41:$AY$56,$A160,FALSE),"")</f>
        <v>3</v>
      </c>
      <c r="N160" s="53">
        <f>IFERROR(HLOOKUP($D160,'BSX-II-LD-TS-CLS-AMBER'!$W$32:$AL$47,$A160,FALSE),"")</f>
        <v>90.867859593495169</v>
      </c>
      <c r="O160" s="53">
        <f>IFERROR(HLOOKUP($D160,'BSX-II-LD-TS-CLS-AMBER'!$D$50:$S$65,$A160,FALSE),"")</f>
        <v>16456.414961191687</v>
      </c>
      <c r="P160" s="53">
        <f>IFERROR(HLOOKUP($D160&amp;P$4,'BUG '!$D$59:$AY$74,$A160,FALSE),"")</f>
        <v>3</v>
      </c>
      <c r="Q160" s="53">
        <f>IFERROR(HLOOKUP($D160&amp;Q$4,'BUG '!$D$59:$AY$74,$A160,FALSE),"")</f>
        <v>0</v>
      </c>
      <c r="R160" s="53">
        <f>IFERROR(HLOOKUP($D160&amp;R$4,'BUG '!$D$59:$AY$74,$A160,FALSE),"")</f>
        <v>3</v>
      </c>
      <c r="S160" s="53">
        <f>IFERROR(HLOOKUP($D160,'BSX-II-LD-TS-CLS-AMBER'!$W$50:$AL$65,$A160,FALSE),"")</f>
        <v>90.867859593495169</v>
      </c>
      <c r="T160" s="53">
        <f>IFERROR(HLOOKUP($D160,'BSX-II-LD-TS-CLS-AMBER'!$D$68:$S$83,$A160,FALSE),"")</f>
        <v>16368.889043669753</v>
      </c>
      <c r="U160" s="53">
        <f>IFERROR(HLOOKUP($D160&amp;U$4,'BUG '!$D$77:$AY$92,$A160,FALSE),"")</f>
        <v>3</v>
      </c>
      <c r="V160" s="53">
        <f>IFERROR(HLOOKUP($D160&amp;V$4,'BUG '!$D$77:$AY$92,$A160,FALSE),"")</f>
        <v>0</v>
      </c>
      <c r="W160" s="53">
        <f>IFERROR(HLOOKUP($D160&amp;W$4,'BUG '!$D$77:$AY$92,$A160,FALSE),"")</f>
        <v>3</v>
      </c>
      <c r="X160" s="53">
        <f>IFERROR(HLOOKUP($D160,'BSX-II-LD-TS-CLS-AMBER'!$W$68:$AL$83,$A160,FALSE),"")</f>
        <v>90.384565218448671</v>
      </c>
      <c r="Y160" s="53">
        <f>IFERROR(HLOOKUP($D160,'BSX-II-LD-TS-CLS-AMBER'!$D$86:$S$101,$A160,FALSE),"")</f>
        <v>17173.577987022923</v>
      </c>
      <c r="Z160" s="53">
        <f>IFERROR(HLOOKUP($D160&amp;Z$4,'BUG '!$D$95:$AY$110,$A160,FALSE),"")</f>
        <v>3</v>
      </c>
      <c r="AA160" s="53">
        <f>IFERROR(HLOOKUP($D160&amp;AA$4,'BUG '!$D$95:$AY$110,$A160,FALSE),"")</f>
        <v>0</v>
      </c>
      <c r="AB160" s="53">
        <f>IFERROR(HLOOKUP($D160&amp;AB$4,'BUG '!$D$95:$AY$110,$A160,FALSE),"")</f>
        <v>3</v>
      </c>
      <c r="AC160" s="53">
        <f>IFERROR(HLOOKUP($D160,'BSX-II-LD-TS-CLS-AMBER'!$W$86:$AL$101,$A160,FALSE),"")</f>
        <v>94.827839290808285</v>
      </c>
    </row>
    <row r="161" spans="1:29" ht="15.75" thickBot="1" x14ac:dyDescent="0.3">
      <c r="A161" s="45">
        <v>11</v>
      </c>
      <c r="B161" s="86"/>
      <c r="C161" s="89"/>
      <c r="D161" s="54" t="s">
        <v>12</v>
      </c>
      <c r="E161" s="53">
        <f>IFERROR(HLOOKUP($D161,'BSX-II-LD-TS-CLS-AMBER'!$D$14:$S$29,$A161,FALSE),"")</f>
        <v>18644.45872029052</v>
      </c>
      <c r="F161" s="53">
        <f>IFERROR(HLOOKUP($D161&amp;F$4,'BUG '!$D$23:$AY$38,$A161,FALSE),"")</f>
        <v>2</v>
      </c>
      <c r="G161" s="53">
        <f>IFERROR(HLOOKUP($D161&amp;G$4,'BUG '!$D$23:$AY$38,$A161,FALSE),"")</f>
        <v>0</v>
      </c>
      <c r="H161" s="53">
        <f>IFERROR(HLOOKUP($D161&amp;H$4,'BUG '!$D$23:$AY$38,$A161,FALSE),"")</f>
        <v>3</v>
      </c>
      <c r="I161" s="53">
        <f>IFERROR(HLOOKUP($D161,'BSX-II-LD-TS-CLS-AMBER'!$W$14:$AL$29,$A161,FALSE),"")</f>
        <v>102.94964372175698</v>
      </c>
      <c r="J161" s="53">
        <f>IFERROR(HLOOKUP($D161,'BSX-II-LD-TS-CLS-AMBER'!$D$32:$S$47,$A161,FALSE),"")</f>
        <v>20265.716000315781</v>
      </c>
      <c r="K161" s="53">
        <f>IFERROR(HLOOKUP($D161&amp;K$4,'BUG '!$D$41:$AY$56,$A161,FALSE),"")</f>
        <v>2</v>
      </c>
      <c r="L161" s="53">
        <f>IFERROR(HLOOKUP($D161&amp;L$4,'BUG '!$D$41:$AY$56,$A161,FALSE),"")</f>
        <v>0</v>
      </c>
      <c r="M161" s="53">
        <f>IFERROR(HLOOKUP($D161&amp;M$4,'BUG '!$D$41:$AY$56,$A161,FALSE),"")</f>
        <v>3</v>
      </c>
      <c r="N161" s="53">
        <f>IFERROR(HLOOKUP($D161,'BSX-II-LD-TS-CLS-AMBER'!$W$32:$AL$47,$A161,FALSE),"")</f>
        <v>111.90178665408366</v>
      </c>
      <c r="O161" s="53">
        <f>IFERROR(HLOOKUP($D161,'BSX-II-LD-TS-CLS-AMBER'!$D$50:$S$65,$A161,FALSE),"")</f>
        <v>20265.716000315781</v>
      </c>
      <c r="P161" s="53">
        <f>IFERROR(HLOOKUP($D161&amp;P$4,'BUG '!$D$59:$AY$74,$A161,FALSE),"")</f>
        <v>2</v>
      </c>
      <c r="Q161" s="53">
        <f>IFERROR(HLOOKUP($D161&amp;Q$4,'BUG '!$D$59:$AY$74,$A161,FALSE),"")</f>
        <v>0</v>
      </c>
      <c r="R161" s="53">
        <f>IFERROR(HLOOKUP($D161&amp;R$4,'BUG '!$D$59:$AY$74,$A161,FALSE),"")</f>
        <v>3</v>
      </c>
      <c r="S161" s="53">
        <f>IFERROR(HLOOKUP($D161,'BSX-II-LD-TS-CLS-AMBER'!$W$50:$AL$65,$A161,FALSE),"")</f>
        <v>111.90178665408366</v>
      </c>
      <c r="T161" s="53">
        <f>IFERROR(HLOOKUP($D161,'BSX-II-LD-TS-CLS-AMBER'!$D$68:$S$83,$A161,FALSE),"")</f>
        <v>20157.929742412733</v>
      </c>
      <c r="U161" s="53">
        <f>IFERROR(HLOOKUP($D161&amp;U$4,'BUG '!$D$77:$AY$92,$A161,FALSE),"")</f>
        <v>2</v>
      </c>
      <c r="V161" s="53">
        <f>IFERROR(HLOOKUP($D161&amp;V$4,'BUG '!$D$77:$AY$92,$A161,FALSE),"")</f>
        <v>0</v>
      </c>
      <c r="W161" s="53">
        <f>IFERROR(HLOOKUP($D161&amp;W$4,'BUG '!$D$77:$AY$92,$A161,FALSE),"")</f>
        <v>3</v>
      </c>
      <c r="X161" s="53">
        <f>IFERROR(HLOOKUP($D161,'BSX-II-LD-TS-CLS-AMBER'!$W$68:$AL$83,$A161,FALSE),"")</f>
        <v>111.30662017509418</v>
      </c>
      <c r="Y161" s="53">
        <f>IFERROR(HLOOKUP($D161,'BSX-II-LD-TS-CLS-AMBER'!$D$86:$S$101,$A161,FALSE),"")</f>
        <v>21148.886620508412</v>
      </c>
      <c r="Z161" s="53">
        <f>IFERROR(HLOOKUP($D161&amp;Z$4,'BUG '!$D$95:$AY$110,$A161,FALSE),"")</f>
        <v>2</v>
      </c>
      <c r="AA161" s="53">
        <f>IFERROR(HLOOKUP($D161&amp;AA$4,'BUG '!$D$95:$AY$110,$A161,FALSE),"")</f>
        <v>0</v>
      </c>
      <c r="AB161" s="53">
        <f>IFERROR(HLOOKUP($D161&amp;AB$4,'BUG '!$D$95:$AY$110,$A161,FALSE),"")</f>
        <v>3</v>
      </c>
      <c r="AC161" s="53">
        <f>IFERROR(HLOOKUP($D161,'BSX-II-LD-TS-CLS-AMBER'!$W$86:$AL$101,$A161,FALSE),"")</f>
        <v>116.77841525770225</v>
      </c>
    </row>
    <row r="162" spans="1:29" ht="15.75" thickBot="1" x14ac:dyDescent="0.3">
      <c r="A162" s="45">
        <v>11</v>
      </c>
      <c r="B162" s="86"/>
      <c r="C162" s="89"/>
      <c r="D162" s="54" t="s">
        <v>144</v>
      </c>
      <c r="E162" s="53">
        <f>IFERROR(HLOOKUP($D162,'BSX-II-LD-TS-CLS-AMBER'!$D$14:$S$29,$A162,FALSE),"")</f>
        <v>18161.297305889784</v>
      </c>
      <c r="F162" s="53">
        <f>IFERROR(HLOOKUP($D162&amp;F$4,'BUG '!$D$23:$AY$38,$A162,FALSE),"")</f>
        <v>3</v>
      </c>
      <c r="G162" s="53">
        <f>IFERROR(HLOOKUP($D162&amp;G$4,'BUG '!$D$23:$AY$38,$A162,FALSE),"")</f>
        <v>0</v>
      </c>
      <c r="H162" s="53">
        <f>IFERROR(HLOOKUP($D162&amp;H$4,'BUG '!$D$23:$AY$38,$A162,FALSE),"")</f>
        <v>3</v>
      </c>
      <c r="I162" s="53">
        <f>IFERROR(HLOOKUP($D162,'BSX-II-LD-TS-CLS-AMBER'!$W$14:$AL$29,$A162,FALSE),"")</f>
        <v>100.28175744954662</v>
      </c>
      <c r="J162" s="53">
        <f>IFERROR(HLOOKUP($D162,'BSX-II-LD-TS-CLS-AMBER'!$D$32:$S$47,$A162,FALSE),"")</f>
        <v>19740.540549880196</v>
      </c>
      <c r="K162" s="53">
        <f>IFERROR(HLOOKUP($D162&amp;K$4,'BUG '!$D$41:$AY$56,$A162,FALSE),"")</f>
        <v>3</v>
      </c>
      <c r="L162" s="53">
        <f>IFERROR(HLOOKUP($D162&amp;L$4,'BUG '!$D$41:$AY$56,$A162,FALSE),"")</f>
        <v>0</v>
      </c>
      <c r="M162" s="53">
        <f>IFERROR(HLOOKUP($D162&amp;M$4,'BUG '!$D$41:$AY$56,$A162,FALSE),"")</f>
        <v>3</v>
      </c>
      <c r="N162" s="53">
        <f>IFERROR(HLOOKUP($D162,'BSX-II-LD-TS-CLS-AMBER'!$W$32:$AL$47,$A162,FALSE),"")</f>
        <v>109.0019102712463</v>
      </c>
      <c r="O162" s="53">
        <f>IFERROR(HLOOKUP($D162,'BSX-II-LD-TS-CLS-AMBER'!$D$50:$S$65,$A162,FALSE),"")</f>
        <v>19740.540549880196</v>
      </c>
      <c r="P162" s="53">
        <f>IFERROR(HLOOKUP($D162&amp;P$4,'BUG '!$D$59:$AY$74,$A162,FALSE),"")</f>
        <v>3</v>
      </c>
      <c r="Q162" s="53">
        <f>IFERROR(HLOOKUP($D162&amp;Q$4,'BUG '!$D$59:$AY$74,$A162,FALSE),"")</f>
        <v>0</v>
      </c>
      <c r="R162" s="53">
        <f>IFERROR(HLOOKUP($D162&amp;R$4,'BUG '!$D$59:$AY$74,$A162,FALSE),"")</f>
        <v>3</v>
      </c>
      <c r="S162" s="53">
        <f>IFERROR(HLOOKUP($D162,'BSX-II-LD-TS-CLS-AMBER'!$W$50:$AL$65,$A162,FALSE),"")</f>
        <v>109.0019102712463</v>
      </c>
      <c r="T162" s="53">
        <f>IFERROR(HLOOKUP($D162,'BSX-II-LD-TS-CLS-AMBER'!$D$68:$S$83,$A162,FALSE),"")</f>
        <v>19570.783050305548</v>
      </c>
      <c r="U162" s="53">
        <f>IFERROR(HLOOKUP($D162&amp;U$4,'BUG '!$D$77:$AY$92,$A162,FALSE),"")</f>
        <v>3</v>
      </c>
      <c r="V162" s="53">
        <f>IFERROR(HLOOKUP($D162&amp;V$4,'BUG '!$D$77:$AY$92,$A162,FALSE),"")</f>
        <v>0</v>
      </c>
      <c r="W162" s="53">
        <f>IFERROR(HLOOKUP($D162&amp;W$4,'BUG '!$D$77:$AY$92,$A162,FALSE),"")</f>
        <v>3</v>
      </c>
      <c r="X162" s="53">
        <f>IFERROR(HLOOKUP($D162,'BSX-II-LD-TS-CLS-AMBER'!$W$68:$AL$83,$A162,FALSE),"")</f>
        <v>108.06455540551953</v>
      </c>
      <c r="Y162" s="53">
        <f>IFERROR(HLOOKUP($D162,'BSX-II-LD-TS-CLS-AMBER'!$D$86:$S$101,$A162,FALSE),"")</f>
        <v>20600.824264509567</v>
      </c>
      <c r="Z162" s="53">
        <f>IFERROR(HLOOKUP($D162&amp;Z$4,'BUG '!$D$95:$AY$110,$A162,FALSE),"")</f>
        <v>3</v>
      </c>
      <c r="AA162" s="53">
        <f>IFERROR(HLOOKUP($D162&amp;AA$4,'BUG '!$D$95:$AY$110,$A162,FALSE),"")</f>
        <v>0</v>
      </c>
      <c r="AB162" s="53">
        <f>IFERROR(HLOOKUP($D162&amp;AB$4,'BUG '!$D$95:$AY$110,$A162,FALSE),"")</f>
        <v>3</v>
      </c>
      <c r="AC162" s="53">
        <f>IFERROR(HLOOKUP($D162,'BSX-II-LD-TS-CLS-AMBER'!$W$86:$AL$101,$A162,FALSE),"")</f>
        <v>113.75216359044501</v>
      </c>
    </row>
    <row r="163" spans="1:29" ht="15.75" thickBot="1" x14ac:dyDescent="0.3">
      <c r="A163" s="45">
        <v>11</v>
      </c>
      <c r="B163" s="86"/>
      <c r="C163" s="89"/>
      <c r="D163" s="54" t="s">
        <v>13</v>
      </c>
      <c r="E163" s="53">
        <f>IFERROR(HLOOKUP($D163,'BSX-II-LD-TS-CLS-AMBER'!$D$14:$S$29,$A163,FALSE),"")</f>
        <v>17938.88940710196</v>
      </c>
      <c r="F163" s="53">
        <f>IFERROR(HLOOKUP($D163&amp;F$4,'BUG '!$D$23:$AY$38,$A163,FALSE),"")</f>
        <v>3</v>
      </c>
      <c r="G163" s="53">
        <f>IFERROR(HLOOKUP($D163&amp;G$4,'BUG '!$D$23:$AY$38,$A163,FALSE),"")</f>
        <v>0</v>
      </c>
      <c r="H163" s="53">
        <f>IFERROR(HLOOKUP($D163&amp;H$4,'BUG '!$D$23:$AY$38,$A163,FALSE),"")</f>
        <v>3</v>
      </c>
      <c r="I163" s="53">
        <f>IFERROR(HLOOKUP($D163,'BSX-II-LD-TS-CLS-AMBER'!$W$14:$AL$29,$A163,FALSE),"")</f>
        <v>99.05368136084833</v>
      </c>
      <c r="J163" s="53">
        <f>IFERROR(HLOOKUP($D163,'BSX-II-LD-TS-CLS-AMBER'!$D$32:$S$47,$A163,FALSE),"")</f>
        <v>19498.792833806481</v>
      </c>
      <c r="K163" s="53">
        <f>IFERROR(HLOOKUP($D163&amp;K$4,'BUG '!$D$41:$AY$56,$A163,FALSE),"")</f>
        <v>3</v>
      </c>
      <c r="L163" s="53">
        <f>IFERROR(HLOOKUP($D163&amp;L$4,'BUG '!$D$41:$AY$56,$A163,FALSE),"")</f>
        <v>0</v>
      </c>
      <c r="M163" s="53">
        <f>IFERROR(HLOOKUP($D163&amp;M$4,'BUG '!$D$41:$AY$56,$A163,FALSE),"")</f>
        <v>3</v>
      </c>
      <c r="N163" s="53">
        <f>IFERROR(HLOOKUP($D163,'BSX-II-LD-TS-CLS-AMBER'!$W$32:$AL$47,$A163,FALSE),"")</f>
        <v>107.66704495744385</v>
      </c>
      <c r="O163" s="53">
        <f>IFERROR(HLOOKUP($D163,'BSX-II-LD-TS-CLS-AMBER'!$D$50:$S$65,$A163,FALSE),"")</f>
        <v>19498.792833806481</v>
      </c>
      <c r="P163" s="53">
        <f>IFERROR(HLOOKUP($D163&amp;P$4,'BUG '!$D$59:$AY$74,$A163,FALSE),"")</f>
        <v>3</v>
      </c>
      <c r="Q163" s="53">
        <f>IFERROR(HLOOKUP($D163&amp;Q$4,'BUG '!$D$59:$AY$74,$A163,FALSE),"")</f>
        <v>0</v>
      </c>
      <c r="R163" s="53">
        <f>IFERROR(HLOOKUP($D163&amp;R$4,'BUG '!$D$59:$AY$74,$A163,FALSE),"")</f>
        <v>3</v>
      </c>
      <c r="S163" s="53">
        <f>IFERROR(HLOOKUP($D163,'BSX-II-LD-TS-CLS-AMBER'!$W$50:$AL$65,$A163,FALSE),"")</f>
        <v>107.66704495744385</v>
      </c>
      <c r="T163" s="53">
        <f>IFERROR(HLOOKUP($D163,'BSX-II-LD-TS-CLS-AMBER'!$D$68:$S$83,$A163,FALSE),"")</f>
        <v>19395.08557208674</v>
      </c>
      <c r="U163" s="53">
        <f>IFERROR(HLOOKUP($D163&amp;U$4,'BUG '!$D$77:$AY$92,$A163,FALSE),"")</f>
        <v>3</v>
      </c>
      <c r="V163" s="53">
        <f>IFERROR(HLOOKUP($D163&amp;V$4,'BUG '!$D$77:$AY$92,$A163,FALSE),"")</f>
        <v>0</v>
      </c>
      <c r="W163" s="53">
        <f>IFERROR(HLOOKUP($D163&amp;W$4,'BUG '!$D$77:$AY$92,$A163,FALSE),"")</f>
        <v>3</v>
      </c>
      <c r="X163" s="53">
        <f>IFERROR(HLOOKUP($D163,'BSX-II-LD-TS-CLS-AMBER'!$W$68:$AL$83,$A163,FALSE),"")</f>
        <v>107.094401588946</v>
      </c>
      <c r="Y163" s="53">
        <f>IFERROR(HLOOKUP($D163,'BSX-II-LD-TS-CLS-AMBER'!$D$86:$S$101,$A163,FALSE),"")</f>
        <v>20348.541293706552</v>
      </c>
      <c r="Z163" s="53">
        <f>IFERROR(HLOOKUP($D163&amp;Z$4,'BUG '!$D$95:$AY$110,$A163,FALSE),"")</f>
        <v>3</v>
      </c>
      <c r="AA163" s="53">
        <f>IFERROR(HLOOKUP($D163&amp;AA$4,'BUG '!$D$95:$AY$110,$A163,FALSE),"")</f>
        <v>0</v>
      </c>
      <c r="AB163" s="53">
        <f>IFERROR(HLOOKUP($D163&amp;AB$4,'BUG '!$D$95:$AY$110,$A163,FALSE),"")</f>
        <v>3</v>
      </c>
      <c r="AC163" s="53">
        <f>IFERROR(HLOOKUP($D163,'BSX-II-LD-TS-CLS-AMBER'!$W$86:$AL$101,$A163,FALSE),"")</f>
        <v>112.35912545772779</v>
      </c>
    </row>
    <row r="164" spans="1:29" ht="15.75" thickBot="1" x14ac:dyDescent="0.3">
      <c r="A164" s="45">
        <v>11</v>
      </c>
      <c r="B164" s="86"/>
      <c r="C164" s="89"/>
      <c r="D164" s="54" t="s">
        <v>145</v>
      </c>
      <c r="E164" s="53">
        <f>IFERROR(HLOOKUP($D164,'BSX-II-LD-TS-CLS-AMBER'!$D$14:$S$29,$A164,FALSE),"")</f>
        <v>18053.974336554951</v>
      </c>
      <c r="F164" s="53">
        <f>IFERROR(HLOOKUP($D164&amp;F$4,'BUG '!$D$23:$AY$38,$A164,FALSE),"")</f>
        <v>3</v>
      </c>
      <c r="G164" s="53">
        <f>IFERROR(HLOOKUP($D164&amp;G$4,'BUG '!$D$23:$AY$38,$A164,FALSE),"")</f>
        <v>0</v>
      </c>
      <c r="H164" s="53">
        <f>IFERROR(HLOOKUP($D164&amp;H$4,'BUG '!$D$23:$AY$38,$A164,FALSE),"")</f>
        <v>3</v>
      </c>
      <c r="I164" s="53">
        <f>IFERROR(HLOOKUP($D164,'BSX-II-LD-TS-CLS-AMBER'!$W$14:$AL$29,$A164,FALSE),"")</f>
        <v>99.689149124363226</v>
      </c>
      <c r="J164" s="53">
        <f>IFERROR(HLOOKUP($D164,'BSX-II-LD-TS-CLS-AMBER'!$D$32:$S$47,$A164,FALSE),"")</f>
        <v>19623.885148429294</v>
      </c>
      <c r="K164" s="53">
        <f>IFERROR(HLOOKUP($D164&amp;K$4,'BUG '!$D$41:$AY$56,$A164,FALSE),"")</f>
        <v>3</v>
      </c>
      <c r="L164" s="53">
        <f>IFERROR(HLOOKUP($D164&amp;L$4,'BUG '!$D$41:$AY$56,$A164,FALSE),"")</f>
        <v>0</v>
      </c>
      <c r="M164" s="53">
        <f>IFERROR(HLOOKUP($D164&amp;M$4,'BUG '!$D$41:$AY$56,$A164,FALSE),"")</f>
        <v>3</v>
      </c>
      <c r="N164" s="53">
        <f>IFERROR(HLOOKUP($D164,'BSX-II-LD-TS-CLS-AMBER'!$W$32:$AL$47,$A164,FALSE),"")</f>
        <v>108.35777078735133</v>
      </c>
      <c r="O164" s="53">
        <f>IFERROR(HLOOKUP($D164,'BSX-II-LD-TS-CLS-AMBER'!$D$50:$S$65,$A164,FALSE),"")</f>
        <v>19623.885148429294</v>
      </c>
      <c r="P164" s="53">
        <f>IFERROR(HLOOKUP($D164&amp;P$4,'BUG '!$D$59:$AY$74,$A164,FALSE),"")</f>
        <v>3</v>
      </c>
      <c r="Q164" s="53">
        <f>IFERROR(HLOOKUP($D164&amp;Q$4,'BUG '!$D$59:$AY$74,$A164,FALSE),"")</f>
        <v>0</v>
      </c>
      <c r="R164" s="53">
        <f>IFERROR(HLOOKUP($D164&amp;R$4,'BUG '!$D$59:$AY$74,$A164,FALSE),"")</f>
        <v>3</v>
      </c>
      <c r="S164" s="53">
        <f>IFERROR(HLOOKUP($D164,'BSX-II-LD-TS-CLS-AMBER'!$W$50:$AL$65,$A164,FALSE),"")</f>
        <v>108.35777078735133</v>
      </c>
      <c r="T164" s="53">
        <f>IFERROR(HLOOKUP($D164,'BSX-II-LD-TS-CLS-AMBER'!$D$68:$S$83,$A164,FALSE),"")</f>
        <v>19455.130819421945</v>
      </c>
      <c r="U164" s="53">
        <f>IFERROR(HLOOKUP($D164&amp;U$4,'BUG '!$D$77:$AY$92,$A164,FALSE),"")</f>
        <v>3</v>
      </c>
      <c r="V164" s="53">
        <f>IFERROR(HLOOKUP($D164&amp;V$4,'BUG '!$D$77:$AY$92,$A164,FALSE),"")</f>
        <v>0</v>
      </c>
      <c r="W164" s="53">
        <f>IFERROR(HLOOKUP($D164&amp;W$4,'BUG '!$D$77:$AY$92,$A164,FALSE),"")</f>
        <v>3</v>
      </c>
      <c r="X164" s="53">
        <f>IFERROR(HLOOKUP($D164,'BSX-II-LD-TS-CLS-AMBER'!$W$68:$AL$83,$A164,FALSE),"")</f>
        <v>107.42595515738597</v>
      </c>
      <c r="Y164" s="53">
        <f>IFERROR(HLOOKUP($D164,'BSX-II-LD-TS-CLS-AMBER'!$D$86:$S$101,$A164,FALSE),"")</f>
        <v>20479.085074099687</v>
      </c>
      <c r="Z164" s="53">
        <f>IFERROR(HLOOKUP($D164&amp;Z$4,'BUG '!$D$95:$AY$110,$A164,FALSE),"")</f>
        <v>3</v>
      </c>
      <c r="AA164" s="53">
        <f>IFERROR(HLOOKUP($D164&amp;AA$4,'BUG '!$D$95:$AY$110,$A164,FALSE),"")</f>
        <v>0</v>
      </c>
      <c r="AB164" s="53">
        <f>IFERROR(HLOOKUP($D164&amp;AB$4,'BUG '!$D$95:$AY$110,$A164,FALSE),"")</f>
        <v>3</v>
      </c>
      <c r="AC164" s="53">
        <f>IFERROR(HLOOKUP($D164,'BSX-II-LD-TS-CLS-AMBER'!$W$86:$AL$101,$A164,FALSE),"")</f>
        <v>113.0799528029024</v>
      </c>
    </row>
    <row r="165" spans="1:29" ht="15.75" thickBot="1" x14ac:dyDescent="0.3">
      <c r="A165" s="45">
        <v>11</v>
      </c>
      <c r="B165" s="86"/>
      <c r="C165" s="89"/>
      <c r="D165" s="54" t="s">
        <v>14</v>
      </c>
      <c r="E165" s="53">
        <f>IFERROR(HLOOKUP($D165,'BSX-II-LD-TS-CLS-AMBER'!$D$14:$S$29,$A165,FALSE),"")</f>
        <v>16184.935448830418</v>
      </c>
      <c r="F165" s="53">
        <f>IFERROR(HLOOKUP($D165&amp;F$4,'BUG '!$D$23:$AY$38,$A165,FALSE),"")</f>
        <v>3</v>
      </c>
      <c r="G165" s="53">
        <f>IFERROR(HLOOKUP($D165&amp;G$4,'BUG '!$D$23:$AY$38,$A165,FALSE),"")</f>
        <v>0</v>
      </c>
      <c r="H165" s="53">
        <f>IFERROR(HLOOKUP($D165&amp;H$4,'BUG '!$D$23:$AY$38,$A165,FALSE),"")</f>
        <v>3</v>
      </c>
      <c r="I165" s="53">
        <f>IFERROR(HLOOKUP($D165,'BSX-II-LD-TS-CLS-AMBER'!$W$14:$AL$29,$A165,FALSE),"")</f>
        <v>89.368823365378077</v>
      </c>
      <c r="J165" s="53">
        <f>IFERROR(HLOOKUP($D165,'BSX-II-LD-TS-CLS-AMBER'!$D$32:$S$47,$A165,FALSE),"")</f>
        <v>17592.321140033066</v>
      </c>
      <c r="K165" s="53">
        <f>IFERROR(HLOOKUP($D165&amp;K$4,'BUG '!$D$41:$AY$56,$A165,FALSE),"")</f>
        <v>3</v>
      </c>
      <c r="L165" s="53">
        <f>IFERROR(HLOOKUP($D165&amp;L$4,'BUG '!$D$41:$AY$56,$A165,FALSE),"")</f>
        <v>0</v>
      </c>
      <c r="M165" s="53">
        <f>IFERROR(HLOOKUP($D165&amp;M$4,'BUG '!$D$41:$AY$56,$A165,FALSE),"")</f>
        <v>3</v>
      </c>
      <c r="N165" s="53">
        <f>IFERROR(HLOOKUP($D165,'BSX-II-LD-TS-CLS-AMBER'!$W$32:$AL$47,$A165,FALSE),"")</f>
        <v>97.140025397150097</v>
      </c>
      <c r="O165" s="53">
        <f>IFERROR(HLOOKUP($D165,'BSX-II-LD-TS-CLS-AMBER'!$D$50:$S$65,$A165,FALSE),"")</f>
        <v>17592.321140033066</v>
      </c>
      <c r="P165" s="53">
        <f>IFERROR(HLOOKUP($D165&amp;P$4,'BUG '!$D$59:$AY$74,$A165,FALSE),"")</f>
        <v>3</v>
      </c>
      <c r="Q165" s="53">
        <f>IFERROR(HLOOKUP($D165&amp;Q$4,'BUG '!$D$59:$AY$74,$A165,FALSE),"")</f>
        <v>0</v>
      </c>
      <c r="R165" s="53">
        <f>IFERROR(HLOOKUP($D165&amp;R$4,'BUG '!$D$59:$AY$74,$A165,FALSE),"")</f>
        <v>3</v>
      </c>
      <c r="S165" s="53">
        <f>IFERROR(HLOOKUP($D165,'BSX-II-LD-TS-CLS-AMBER'!$W$50:$AL$65,$A165,FALSE),"")</f>
        <v>97.140025397150097</v>
      </c>
      <c r="T165" s="53">
        <f>IFERROR(HLOOKUP($D165,'BSX-II-LD-TS-CLS-AMBER'!$D$68:$S$83,$A165,FALSE),"")</f>
        <v>17498.753734692771</v>
      </c>
      <c r="U165" s="53">
        <f>IFERROR(HLOOKUP($D165&amp;U$4,'BUG '!$D$77:$AY$92,$A165,FALSE),"")</f>
        <v>3</v>
      </c>
      <c r="V165" s="53">
        <f>IFERROR(HLOOKUP($D165&amp;V$4,'BUG '!$D$77:$AY$92,$A165,FALSE),"")</f>
        <v>0</v>
      </c>
      <c r="W165" s="53">
        <f>IFERROR(HLOOKUP($D165&amp;W$4,'BUG '!$D$77:$AY$92,$A165,FALSE),"")</f>
        <v>3</v>
      </c>
      <c r="X165" s="53">
        <f>IFERROR(HLOOKUP($D165,'BSX-II-LD-TS-CLS-AMBER'!$W$68:$AL$83,$A165,FALSE),"")</f>
        <v>96.623371565131407</v>
      </c>
      <c r="Y165" s="53">
        <f>IFERROR(HLOOKUP($D165,'BSX-II-LD-TS-CLS-AMBER'!$D$86:$S$101,$A165,FALSE),"")</f>
        <v>18358.986436814528</v>
      </c>
      <c r="Z165" s="53">
        <f>IFERROR(HLOOKUP($D165&amp;Z$4,'BUG '!$D$95:$AY$110,$A165,FALSE),"")</f>
        <v>3</v>
      </c>
      <c r="AA165" s="53">
        <f>IFERROR(HLOOKUP($D165&amp;AA$4,'BUG '!$D$95:$AY$110,$A165,FALSE),"")</f>
        <v>0</v>
      </c>
      <c r="AB165" s="53">
        <f>IFERROR(HLOOKUP($D165&amp;AB$4,'BUG '!$D$95:$AY$110,$A165,FALSE),"")</f>
        <v>3</v>
      </c>
      <c r="AC165" s="53">
        <f>IFERROR(HLOOKUP($D165,'BSX-II-LD-TS-CLS-AMBER'!$W$86:$AL$101,$A165,FALSE),"")</f>
        <v>101.37334320710028</v>
      </c>
    </row>
    <row r="166" spans="1:29" ht="15.75" thickBot="1" x14ac:dyDescent="0.3">
      <c r="A166" s="45">
        <v>11</v>
      </c>
      <c r="B166" s="86"/>
      <c r="C166" s="89"/>
      <c r="D166" s="54" t="s">
        <v>15</v>
      </c>
      <c r="E166" s="53">
        <f>IFERROR(HLOOKUP($D166,'BSX-II-LD-TS-CLS-AMBER'!$D$14:$S$29,$A166,FALSE),"")</f>
        <v>14605.123040859435</v>
      </c>
      <c r="F166" s="53">
        <f>IFERROR(HLOOKUP($D166&amp;F$4,'BUG '!$D$23:$AY$38,$A166,FALSE),"")</f>
        <v>3</v>
      </c>
      <c r="G166" s="53">
        <f>IFERROR(HLOOKUP($D166&amp;G$4,'BUG '!$D$23:$AY$38,$A166,FALSE),"")</f>
        <v>0</v>
      </c>
      <c r="H166" s="53">
        <f>IFERROR(HLOOKUP($D166&amp;H$4,'BUG '!$D$23:$AY$38,$A166,FALSE),"")</f>
        <v>3</v>
      </c>
      <c r="I166" s="53">
        <f>IFERROR(HLOOKUP($D166,'BSX-II-LD-TS-CLS-AMBER'!$W$14:$AL$29,$A166,FALSE),"")</f>
        <v>80.645527774564087</v>
      </c>
      <c r="J166" s="53">
        <f>IFERROR(HLOOKUP($D166,'BSX-II-LD-TS-CLS-AMBER'!$D$32:$S$47,$A166,FALSE),"")</f>
        <v>15875.133740064601</v>
      </c>
      <c r="K166" s="53">
        <f>IFERROR(HLOOKUP($D166&amp;K$4,'BUG '!$D$41:$AY$56,$A166,FALSE),"")</f>
        <v>3</v>
      </c>
      <c r="L166" s="53">
        <f>IFERROR(HLOOKUP($D166&amp;L$4,'BUG '!$D$41:$AY$56,$A166,FALSE),"")</f>
        <v>0</v>
      </c>
      <c r="M166" s="53">
        <f>IFERROR(HLOOKUP($D166&amp;M$4,'BUG '!$D$41:$AY$56,$A166,FALSE),"")</f>
        <v>3</v>
      </c>
      <c r="N166" s="53">
        <f>IFERROR(HLOOKUP($D166,'BSX-II-LD-TS-CLS-AMBER'!$W$32:$AL$47,$A166,FALSE),"")</f>
        <v>87.658182363656607</v>
      </c>
      <c r="O166" s="53">
        <f>IFERROR(HLOOKUP($D166,'BSX-II-LD-TS-CLS-AMBER'!$D$50:$S$65,$A166,FALSE),"")</f>
        <v>15875.133740064601</v>
      </c>
      <c r="P166" s="53">
        <f>IFERROR(HLOOKUP($D166&amp;P$4,'BUG '!$D$59:$AY$74,$A166,FALSE),"")</f>
        <v>3</v>
      </c>
      <c r="Q166" s="53">
        <f>IFERROR(HLOOKUP($D166&amp;Q$4,'BUG '!$D$59:$AY$74,$A166,FALSE),"")</f>
        <v>0</v>
      </c>
      <c r="R166" s="53">
        <f>IFERROR(HLOOKUP($D166&amp;R$4,'BUG '!$D$59:$AY$74,$A166,FALSE),"")</f>
        <v>3</v>
      </c>
      <c r="S166" s="53">
        <f>IFERROR(HLOOKUP($D166,'BSX-II-LD-TS-CLS-AMBER'!$W$50:$AL$65,$A166,FALSE),"")</f>
        <v>87.658182363656607</v>
      </c>
      <c r="T166" s="53">
        <f>IFERROR(HLOOKUP($D166,'BSX-II-LD-TS-CLS-AMBER'!$D$68:$S$83,$A166,FALSE),"")</f>
        <v>15790.69945412448</v>
      </c>
      <c r="U166" s="53">
        <f>IFERROR(HLOOKUP($D166&amp;U$4,'BUG '!$D$77:$AY$92,$A166,FALSE),"")</f>
        <v>3</v>
      </c>
      <c r="V166" s="53">
        <f>IFERROR(HLOOKUP($D166&amp;V$4,'BUG '!$D$77:$AY$92,$A166,FALSE),"")</f>
        <v>0</v>
      </c>
      <c r="W166" s="53">
        <f>IFERROR(HLOOKUP($D166&amp;W$4,'BUG '!$D$77:$AY$92,$A166,FALSE),"")</f>
        <v>3</v>
      </c>
      <c r="X166" s="53">
        <f>IFERROR(HLOOKUP($D166,'BSX-II-LD-TS-CLS-AMBER'!$W$68:$AL$83,$A166,FALSE),"")</f>
        <v>87.191959139596122</v>
      </c>
      <c r="Y166" s="53">
        <f>IFERROR(HLOOKUP($D166,'BSX-II-LD-TS-CLS-AMBER'!$D$86:$S$101,$A166,FALSE),"")</f>
        <v>16566.96479654617</v>
      </c>
      <c r="Z166" s="53">
        <f>IFERROR(HLOOKUP($D166&amp;Z$4,'BUG '!$D$95:$AY$110,$A166,FALSE),"")</f>
        <v>4</v>
      </c>
      <c r="AA166" s="53">
        <f>IFERROR(HLOOKUP($D166&amp;AA$4,'BUG '!$D$95:$AY$110,$A166,FALSE),"")</f>
        <v>0</v>
      </c>
      <c r="AB166" s="53">
        <f>IFERROR(HLOOKUP($D166&amp;AB$4,'BUG '!$D$95:$AY$110,$A166,FALSE),"")</f>
        <v>4</v>
      </c>
      <c r="AC166" s="53">
        <f>IFERROR(HLOOKUP($D166,'BSX-II-LD-TS-CLS-AMBER'!$W$86:$AL$101,$A166,FALSE),"")</f>
        <v>91.478285797547798</v>
      </c>
    </row>
    <row r="167" spans="1:29" ht="15.75" thickBot="1" x14ac:dyDescent="0.3">
      <c r="A167" s="45">
        <v>11</v>
      </c>
      <c r="B167" s="86"/>
      <c r="C167" s="89"/>
      <c r="D167" s="54" t="s">
        <v>18</v>
      </c>
      <c r="E167" s="53">
        <f>IFERROR(HLOOKUP($D167,'BSX-II-LD-TS-CLS-AMBER'!$D$14:$S$29,$A167,FALSE),"")</f>
        <v>21310.373384061757</v>
      </c>
      <c r="F167" s="53">
        <f>IFERROR(HLOOKUP($D167&amp;F$4,'BUG '!$D$23:$AY$38,$A167,FALSE),"")</f>
        <v>5</v>
      </c>
      <c r="G167" s="53">
        <f>IFERROR(HLOOKUP($D167&amp;G$4,'BUG '!$D$23:$AY$38,$A167,FALSE),"")</f>
        <v>0</v>
      </c>
      <c r="H167" s="53">
        <f>IFERROR(HLOOKUP($D167&amp;H$4,'BUG '!$D$23:$AY$38,$A167,FALSE),"")</f>
        <v>5</v>
      </c>
      <c r="I167" s="53">
        <f>IFERROR(HLOOKUP($D167,'BSX-II-LD-TS-CLS-AMBER'!$W$14:$AL$29,$A167,FALSE),"")</f>
        <v>117.6701013625664</v>
      </c>
      <c r="J167" s="53">
        <f>IFERROR(HLOOKUP($D167,'BSX-II-LD-TS-CLS-AMBER'!$D$32:$S$47,$A167,FALSE),"")</f>
        <v>23163.449330501902</v>
      </c>
      <c r="K167" s="53">
        <f>IFERROR(HLOOKUP($D167&amp;K$4,'BUG '!$D$41:$AY$56,$A167,FALSE),"")</f>
        <v>5</v>
      </c>
      <c r="L167" s="53">
        <f>IFERROR(HLOOKUP($D167&amp;L$4,'BUG '!$D$41:$AY$56,$A167,FALSE),"")</f>
        <v>0</v>
      </c>
      <c r="M167" s="53">
        <f>IFERROR(HLOOKUP($D167&amp;M$4,'BUG '!$D$41:$AY$56,$A167,FALSE),"")</f>
        <v>5</v>
      </c>
      <c r="N167" s="53">
        <f>IFERROR(HLOOKUP($D167,'BSX-II-LD-TS-CLS-AMBER'!$W$32:$AL$47,$A167,FALSE),"")</f>
        <v>127.90228408974605</v>
      </c>
      <c r="O167" s="53">
        <f>IFERROR(HLOOKUP($D167,'BSX-II-LD-TS-CLS-AMBER'!$D$50:$S$65,$A167,FALSE),"")</f>
        <v>23163.449330501902</v>
      </c>
      <c r="P167" s="53">
        <f>IFERROR(HLOOKUP($D167&amp;P$4,'BUG '!$D$59:$AY$74,$A167,FALSE),"")</f>
        <v>5</v>
      </c>
      <c r="Q167" s="53">
        <f>IFERROR(HLOOKUP($D167&amp;Q$4,'BUG '!$D$59:$AY$74,$A167,FALSE),"")</f>
        <v>0</v>
      </c>
      <c r="R167" s="53">
        <f>IFERROR(HLOOKUP($D167&amp;R$4,'BUG '!$D$59:$AY$74,$A167,FALSE),"")</f>
        <v>5</v>
      </c>
      <c r="S167" s="53">
        <f>IFERROR(HLOOKUP($D167,'BSX-II-LD-TS-CLS-AMBER'!$W$50:$AL$65,$A167,FALSE),"")</f>
        <v>127.90228408974605</v>
      </c>
      <c r="T167" s="53">
        <f>IFERROR(HLOOKUP($D167,'BSX-II-LD-TS-CLS-AMBER'!$D$68:$S$83,$A167,FALSE),"")</f>
        <v>23040.25104215015</v>
      </c>
      <c r="U167" s="53">
        <f>IFERROR(HLOOKUP($D167&amp;U$4,'BUG '!$D$77:$AY$92,$A167,FALSE),"")</f>
        <v>5</v>
      </c>
      <c r="V167" s="53">
        <f>IFERROR(HLOOKUP($D167&amp;V$4,'BUG '!$D$77:$AY$92,$A167,FALSE),"")</f>
        <v>0</v>
      </c>
      <c r="W167" s="53">
        <f>IFERROR(HLOOKUP($D167&amp;W$4,'BUG '!$D$77:$AY$92,$A167,FALSE),"")</f>
        <v>5</v>
      </c>
      <c r="X167" s="53">
        <f>IFERROR(HLOOKUP($D167,'BSX-II-LD-TS-CLS-AMBER'!$W$68:$AL$83,$A167,FALSE),"")</f>
        <v>127.22201655915048</v>
      </c>
      <c r="Y167" s="53">
        <f>IFERROR(HLOOKUP($D167,'BSX-II-LD-TS-CLS-AMBER'!$D$86:$S$101,$A167,FALSE),"")</f>
        <v>24172.901841861545</v>
      </c>
      <c r="Z167" s="53">
        <f>IFERROR(HLOOKUP($D167&amp;Z$4,'BUG '!$D$95:$AY$110,$A167,FALSE),"")</f>
        <v>5</v>
      </c>
      <c r="AA167" s="53">
        <f>IFERROR(HLOOKUP($D167&amp;AA$4,'BUG '!$D$95:$AY$110,$A167,FALSE),"")</f>
        <v>0</v>
      </c>
      <c r="AB167" s="53">
        <f>IFERROR(HLOOKUP($D167&amp;AB$4,'BUG '!$D$95:$AY$110,$A167,FALSE),"")</f>
        <v>5</v>
      </c>
      <c r="AC167" s="53">
        <f>IFERROR(HLOOKUP($D167,'BSX-II-LD-TS-CLS-AMBER'!$W$86:$AL$101,$A167,FALSE),"")</f>
        <v>133.47620704227512</v>
      </c>
    </row>
    <row r="168" spans="1:29" ht="15.75" thickBot="1" x14ac:dyDescent="0.3">
      <c r="A168" s="45">
        <v>11</v>
      </c>
      <c r="B168" s="86"/>
      <c r="C168" s="89"/>
      <c r="D168" s="54" t="s">
        <v>19</v>
      </c>
      <c r="E168" s="53">
        <f>IFERROR(HLOOKUP($D168,'BSX-II-LD-TS-CLS-AMBER'!$D$14:$S$29,$A168,FALSE),"")</f>
        <v>21134.830200836113</v>
      </c>
      <c r="F168" s="53">
        <f>IFERROR(HLOOKUP($D168&amp;F$4,'BUG '!$D$23:$AY$38,$A168,FALSE),"")</f>
        <v>5</v>
      </c>
      <c r="G168" s="53">
        <f>IFERROR(HLOOKUP($D168&amp;G$4,'BUG '!$D$23:$AY$38,$A168,FALSE),"")</f>
        <v>0</v>
      </c>
      <c r="H168" s="53">
        <f>IFERROR(HLOOKUP($D168&amp;H$4,'BUG '!$D$23:$AY$38,$A168,FALSE),"")</f>
        <v>4</v>
      </c>
      <c r="I168" s="53">
        <f>IFERROR(HLOOKUP($D168,'BSX-II-LD-TS-CLS-AMBER'!$W$14:$AL$29,$A168,FALSE),"")</f>
        <v>116.70079952109243</v>
      </c>
      <c r="J168" s="53">
        <f>IFERROR(HLOOKUP($D168,'BSX-II-LD-TS-CLS-AMBER'!$D$32:$S$47,$A168,FALSE),"")</f>
        <v>22972.641522647951</v>
      </c>
      <c r="K168" s="53">
        <f>IFERROR(HLOOKUP($D168&amp;K$4,'BUG '!$D$41:$AY$56,$A168,FALSE),"")</f>
        <v>5</v>
      </c>
      <c r="L168" s="53">
        <f>IFERROR(HLOOKUP($D168&amp;L$4,'BUG '!$D$41:$AY$56,$A168,FALSE),"")</f>
        <v>0</v>
      </c>
      <c r="M168" s="53">
        <f>IFERROR(HLOOKUP($D168&amp;M$4,'BUG '!$D$41:$AY$56,$A168,FALSE),"")</f>
        <v>4</v>
      </c>
      <c r="N168" s="53">
        <f>IFERROR(HLOOKUP($D168,'BSX-II-LD-TS-CLS-AMBER'!$W$32:$AL$47,$A168,FALSE),"")</f>
        <v>126.84869513162222</v>
      </c>
      <c r="O168" s="53">
        <f>IFERROR(HLOOKUP($D168,'BSX-II-LD-TS-CLS-AMBER'!$D$50:$S$65,$A168,FALSE),"")</f>
        <v>22972.641522647951</v>
      </c>
      <c r="P168" s="53">
        <f>IFERROR(HLOOKUP($D168&amp;P$4,'BUG '!$D$59:$AY$74,$A168,FALSE),"")</f>
        <v>5</v>
      </c>
      <c r="Q168" s="53">
        <f>IFERROR(HLOOKUP($D168&amp;Q$4,'BUG '!$D$59:$AY$74,$A168,FALSE),"")</f>
        <v>0</v>
      </c>
      <c r="R168" s="53">
        <f>IFERROR(HLOOKUP($D168&amp;R$4,'BUG '!$D$59:$AY$74,$A168,FALSE),"")</f>
        <v>4</v>
      </c>
      <c r="S168" s="53">
        <f>IFERROR(HLOOKUP($D168,'BSX-II-LD-TS-CLS-AMBER'!$W$50:$AL$65,$A168,FALSE),"")</f>
        <v>126.84869513162222</v>
      </c>
      <c r="T168" s="53">
        <f>IFERROR(HLOOKUP($D168,'BSX-II-LD-TS-CLS-AMBER'!$D$68:$S$83,$A168,FALSE),"")</f>
        <v>22850.458074314036</v>
      </c>
      <c r="U168" s="53">
        <f>IFERROR(HLOOKUP($D168&amp;U$4,'BUG '!$D$77:$AY$92,$A168,FALSE),"")</f>
        <v>5</v>
      </c>
      <c r="V168" s="53">
        <f>IFERROR(HLOOKUP($D168&amp;V$4,'BUG '!$D$77:$AY$92,$A168,FALSE),"")</f>
        <v>0</v>
      </c>
      <c r="W168" s="53">
        <f>IFERROR(HLOOKUP($D168&amp;W$4,'BUG '!$D$77:$AY$92,$A168,FALSE),"")</f>
        <v>4</v>
      </c>
      <c r="X168" s="53">
        <f>IFERROR(HLOOKUP($D168,'BSX-II-LD-TS-CLS-AMBER'!$W$68:$AL$83,$A168,FALSE),"")</f>
        <v>126.17403127232856</v>
      </c>
      <c r="Y168" s="53">
        <f>IFERROR(HLOOKUP($D168,'BSX-II-LD-TS-CLS-AMBER'!$D$86:$S$101,$A168,FALSE),"")</f>
        <v>23973.778717144502</v>
      </c>
      <c r="Z168" s="53">
        <f>IFERROR(HLOOKUP($D168&amp;Z$4,'BUG '!$D$95:$AY$110,$A168,FALSE),"")</f>
        <v>5</v>
      </c>
      <c r="AA168" s="53">
        <f>IFERROR(HLOOKUP($D168&amp;AA$4,'BUG '!$D$95:$AY$110,$A168,FALSE),"")</f>
        <v>0</v>
      </c>
      <c r="AB168" s="53">
        <f>IFERROR(HLOOKUP($D168&amp;AB$4,'BUG '!$D$95:$AY$110,$A168,FALSE),"")</f>
        <v>4</v>
      </c>
      <c r="AC168" s="53">
        <f>IFERROR(HLOOKUP($D168,'BSX-II-LD-TS-CLS-AMBER'!$W$86:$AL$101,$A168,FALSE),"")</f>
        <v>132.37670315997292</v>
      </c>
    </row>
    <row r="169" spans="1:29" ht="15.75" thickBot="1" x14ac:dyDescent="0.3">
      <c r="A169" s="45">
        <v>11</v>
      </c>
      <c r="B169" s="87"/>
      <c r="C169" s="90"/>
      <c r="D169" s="55" t="s">
        <v>117</v>
      </c>
      <c r="E169" s="53">
        <f>IFERROR(HLOOKUP($D169,'BSX-II-LD-TS-CLS-AMBER'!$D$14:$S$29,$A169,FALSE),"")</f>
        <v>19994.107920347669</v>
      </c>
      <c r="F169" s="53">
        <f>IFERROR(HLOOKUP($D169&amp;F$4,'BUG '!$D$23:$AY$38,$A169,FALSE),"")</f>
        <v>4</v>
      </c>
      <c r="G169" s="53">
        <f>IFERROR(HLOOKUP($D169&amp;G$4,'BUG '!$D$23:$AY$38,$A169,FALSE),"")</f>
        <v>0</v>
      </c>
      <c r="H169" s="53">
        <f>IFERROR(HLOOKUP($D169&amp;H$4,'BUG '!$D$23:$AY$38,$A169,FALSE),"")</f>
        <v>3</v>
      </c>
      <c r="I169" s="53">
        <f>IFERROR(HLOOKUP($D169,'BSX-II-LD-TS-CLS-AMBER'!$W$14:$AL$29,$A169,FALSE),"")</f>
        <v>110.40204051051572</v>
      </c>
      <c r="J169" s="53">
        <f>IFERROR(HLOOKUP($D169,'BSX-II-LD-TS-CLS-AMBER'!$D$32:$S$47,$A169,FALSE),"")</f>
        <v>20825.174437752474</v>
      </c>
      <c r="K169" s="53">
        <f>IFERROR(HLOOKUP($D169&amp;K$4,'BUG '!$D$41:$AY$56,$A169,FALSE),"")</f>
        <v>4</v>
      </c>
      <c r="L169" s="53">
        <f>IFERROR(HLOOKUP($D169&amp;L$4,'BUG '!$D$41:$AY$56,$A169,FALSE),"")</f>
        <v>0</v>
      </c>
      <c r="M169" s="53">
        <f>IFERROR(HLOOKUP($D169&amp;M$4,'BUG '!$D$41:$AY$56,$A169,FALSE),"")</f>
        <v>3</v>
      </c>
      <c r="N169" s="53">
        <f>IFERROR(HLOOKUP($D169,'BSX-II-LD-TS-CLS-AMBER'!$W$32:$AL$47,$A169,FALSE),"")</f>
        <v>114.99096439184</v>
      </c>
      <c r="O169" s="53">
        <f>IFERROR(HLOOKUP($D169,'BSX-II-LD-TS-CLS-AMBER'!$D$50:$S$65,$A169,FALSE),"")</f>
        <v>20825.174437752474</v>
      </c>
      <c r="P169" s="53">
        <f>IFERROR(HLOOKUP($D169&amp;P$4,'BUG '!$D$59:$AY$74,$A169,FALSE),"")</f>
        <v>4</v>
      </c>
      <c r="Q169" s="53">
        <f>IFERROR(HLOOKUP($D169&amp;Q$4,'BUG '!$D$59:$AY$74,$A169,FALSE),"")</f>
        <v>0</v>
      </c>
      <c r="R169" s="53">
        <f>IFERROR(HLOOKUP($D169&amp;R$4,'BUG '!$D$59:$AY$74,$A169,FALSE),"")</f>
        <v>3</v>
      </c>
      <c r="S169" s="53">
        <f>IFERROR(HLOOKUP($D169,'BSX-II-LD-TS-CLS-AMBER'!$W$50:$AL$65,$A169,FALSE),"")</f>
        <v>114.99096439184</v>
      </c>
      <c r="T169" s="53">
        <f>IFERROR(HLOOKUP($D169,'BSX-II-LD-TS-CLS-AMBER'!$D$68:$S$83,$A169,FALSE),"")</f>
        <v>20646.089699326702</v>
      </c>
      <c r="U169" s="53">
        <f>IFERROR(HLOOKUP($D169&amp;U$4,'BUG '!$D$77:$AY$92,$A169,FALSE),"")</f>
        <v>4</v>
      </c>
      <c r="V169" s="53">
        <f>IFERROR(HLOOKUP($D169&amp;V$4,'BUG '!$D$77:$AY$92,$A169,FALSE),"")</f>
        <v>0</v>
      </c>
      <c r="W169" s="53">
        <f>IFERROR(HLOOKUP($D169&amp;W$4,'BUG '!$D$77:$AY$92,$A169,FALSE),"")</f>
        <v>3</v>
      </c>
      <c r="X169" s="53">
        <f>IFERROR(HLOOKUP($D169,'BSX-II-LD-TS-CLS-AMBER'!$W$68:$AL$83,$A169,FALSE),"")</f>
        <v>114.00210704320199</v>
      </c>
      <c r="Y169" s="53">
        <f>IFERROR(HLOOKUP($D169,'BSX-II-LD-TS-CLS-AMBER'!$D$86:$S$101,$A169,FALSE),"")</f>
        <v>21732.726000377901</v>
      </c>
      <c r="Z169" s="53">
        <f>IFERROR(HLOOKUP($D169&amp;Z$4,'BUG '!$D$95:$AY$110,$A169,FALSE),"")</f>
        <v>4</v>
      </c>
      <c r="AA169" s="53">
        <f>IFERROR(HLOOKUP($D169&amp;AA$4,'BUG '!$D$95:$AY$110,$A169,FALSE),"")</f>
        <v>0</v>
      </c>
      <c r="AB169" s="53">
        <f>IFERROR(HLOOKUP($D169&amp;AB$4,'BUG '!$D$95:$AY$110,$A169,FALSE),"")</f>
        <v>3</v>
      </c>
      <c r="AC169" s="53">
        <f>IFERROR(HLOOKUP($D169,'BSX-II-LD-TS-CLS-AMBER'!$W$86:$AL$101,$A169,FALSE),"")</f>
        <v>120.00221794621274</v>
      </c>
    </row>
    <row r="170" spans="1:29" ht="15.75" thickBot="1" x14ac:dyDescent="0.3"/>
    <row r="171" spans="1:29" ht="27" customHeight="1" thickBot="1" x14ac:dyDescent="0.3">
      <c r="B171" s="91" t="s">
        <v>148</v>
      </c>
      <c r="C171" s="92"/>
      <c r="D171" s="92"/>
      <c r="E171" s="92"/>
      <c r="F171" s="92"/>
      <c r="G171" s="92"/>
      <c r="H171" s="92"/>
      <c r="I171" s="92"/>
      <c r="J171" s="92"/>
      <c r="K171" s="92"/>
      <c r="L171" s="92"/>
      <c r="M171" s="92"/>
      <c r="N171" s="92"/>
      <c r="O171" s="92"/>
      <c r="P171" s="92"/>
      <c r="Q171" s="92"/>
      <c r="R171" s="92"/>
      <c r="S171" s="92"/>
      <c r="T171" s="92"/>
      <c r="U171" s="92"/>
      <c r="V171" s="92"/>
      <c r="W171" s="92"/>
      <c r="X171" s="92"/>
      <c r="Y171" s="92"/>
      <c r="Z171" s="92"/>
      <c r="AA171" s="92"/>
      <c r="AB171" s="92"/>
      <c r="AC171" s="93"/>
    </row>
    <row r="172" spans="1:29" ht="15.75" customHeight="1" thickBot="1" x14ac:dyDescent="0.3">
      <c r="B172" s="94" t="s">
        <v>102</v>
      </c>
      <c r="C172" s="96" t="s">
        <v>103</v>
      </c>
      <c r="D172" s="98" t="s">
        <v>104</v>
      </c>
      <c r="E172" s="100" t="s">
        <v>105</v>
      </c>
      <c r="F172" s="101"/>
      <c r="G172" s="101"/>
      <c r="H172" s="101"/>
      <c r="I172" s="101"/>
      <c r="J172" s="101"/>
      <c r="K172" s="101"/>
      <c r="L172" s="101"/>
      <c r="M172" s="101"/>
      <c r="N172" s="101"/>
      <c r="O172" s="101"/>
      <c r="P172" s="101"/>
      <c r="Q172" s="101"/>
      <c r="R172" s="101"/>
      <c r="S172" s="101"/>
      <c r="T172" s="101"/>
      <c r="U172" s="101"/>
      <c r="V172" s="101"/>
      <c r="W172" s="101"/>
      <c r="X172" s="101"/>
      <c r="Y172" s="101"/>
      <c r="Z172" s="101"/>
      <c r="AA172" s="101"/>
      <c r="AB172" s="101"/>
      <c r="AC172" s="102"/>
    </row>
    <row r="173" spans="1:29" ht="15.75" thickBot="1" x14ac:dyDescent="0.3">
      <c r="B173" s="95"/>
      <c r="C173" s="97"/>
      <c r="D173" s="99"/>
      <c r="E173" s="100" t="s">
        <v>106</v>
      </c>
      <c r="F173" s="101"/>
      <c r="G173" s="101"/>
      <c r="H173" s="101"/>
      <c r="I173" s="102"/>
      <c r="J173" s="100" t="s">
        <v>107</v>
      </c>
      <c r="K173" s="101"/>
      <c r="L173" s="101"/>
      <c r="M173" s="101"/>
      <c r="N173" s="102"/>
      <c r="O173" s="100" t="s">
        <v>108</v>
      </c>
      <c r="P173" s="101"/>
      <c r="Q173" s="101"/>
      <c r="R173" s="101"/>
      <c r="S173" s="102"/>
      <c r="T173" s="100" t="s">
        <v>109</v>
      </c>
      <c r="U173" s="101"/>
      <c r="V173" s="101"/>
      <c r="W173" s="101"/>
      <c r="X173" s="102"/>
      <c r="Y173" s="100" t="s">
        <v>110</v>
      </c>
      <c r="Z173" s="101"/>
      <c r="AA173" s="101"/>
      <c r="AB173" s="101"/>
      <c r="AC173" s="102"/>
    </row>
    <row r="174" spans="1:29" ht="15.75" thickBot="1" x14ac:dyDescent="0.3">
      <c r="B174" s="95"/>
      <c r="C174" s="97"/>
      <c r="D174" s="99"/>
      <c r="E174" s="48" t="s">
        <v>111</v>
      </c>
      <c r="F174" s="49" t="s">
        <v>112</v>
      </c>
      <c r="G174" s="50" t="s">
        <v>113</v>
      </c>
      <c r="H174" s="49" t="s">
        <v>114</v>
      </c>
      <c r="I174" s="51" t="s">
        <v>115</v>
      </c>
      <c r="J174" s="48" t="s">
        <v>111</v>
      </c>
      <c r="K174" s="49" t="s">
        <v>112</v>
      </c>
      <c r="L174" s="50" t="s">
        <v>113</v>
      </c>
      <c r="M174" s="49" t="s">
        <v>114</v>
      </c>
      <c r="N174" s="51" t="s">
        <v>115</v>
      </c>
      <c r="O174" s="48" t="s">
        <v>111</v>
      </c>
      <c r="P174" s="49" t="s">
        <v>112</v>
      </c>
      <c r="Q174" s="50" t="s">
        <v>113</v>
      </c>
      <c r="R174" s="49" t="s">
        <v>114</v>
      </c>
      <c r="S174" s="51" t="s">
        <v>115</v>
      </c>
      <c r="T174" s="48" t="s">
        <v>111</v>
      </c>
      <c r="U174" s="49" t="s">
        <v>112</v>
      </c>
      <c r="V174" s="50" t="s">
        <v>113</v>
      </c>
      <c r="W174" s="49" t="s">
        <v>114</v>
      </c>
      <c r="X174" s="51" t="s">
        <v>115</v>
      </c>
      <c r="Y174" s="48" t="s">
        <v>111</v>
      </c>
      <c r="Z174" s="49" t="s">
        <v>112</v>
      </c>
      <c r="AA174" s="50" t="s">
        <v>113</v>
      </c>
      <c r="AB174" s="49" t="s">
        <v>114</v>
      </c>
      <c r="AC174" s="51" t="s">
        <v>115</v>
      </c>
    </row>
    <row r="175" spans="1:29" ht="15" customHeight="1" thickBot="1" x14ac:dyDescent="0.3">
      <c r="A175" s="45">
        <v>12</v>
      </c>
      <c r="B175" s="85" t="s">
        <v>38</v>
      </c>
      <c r="C175" s="88" t="s">
        <v>122</v>
      </c>
      <c r="D175" s="52" t="s">
        <v>116</v>
      </c>
      <c r="E175" s="53">
        <f>IFERROR(HLOOKUP($D175,'BSX-II-LD-TS-CLS-AMBER'!$D$14:$S$29,$A175,FALSE),"")</f>
        <v>8118.2244973713641</v>
      </c>
      <c r="F175" s="53">
        <f>IFERROR(HLOOKUP($D175&amp;F$4,'BUG '!$D$23:$AY$38,$A175,FALSE),"")</f>
        <v>3</v>
      </c>
      <c r="G175" s="53">
        <f>IFERROR(HLOOKUP($D175&amp;G$4,'BUG '!$D$23:$AY$38,$A175,FALSE),"")</f>
        <v>0</v>
      </c>
      <c r="H175" s="53">
        <f>IFERROR(HLOOKUP($D175&amp;H$4,'BUG '!$D$23:$AY$38,$A175,FALSE),"")</f>
        <v>3</v>
      </c>
      <c r="I175" s="53">
        <f>IFERROR(HLOOKUP($D175,'BSX-II-LD-TS-CLS-AMBER'!$W$14:$AL$29,$A175,FALSE),"")</f>
        <v>123.50917204060053</v>
      </c>
      <c r="J175" s="53">
        <f>IFERROR(HLOOKUP($D175,'BSX-II-LD-TS-CLS-AMBER'!$D$32:$S$47,$A175,FALSE),"")</f>
        <v>8455.6631361652817</v>
      </c>
      <c r="K175" s="53">
        <f>IFERROR(HLOOKUP($D175&amp;K$4,'BUG '!$D$41:$AY$56,$A175,FALSE),"")</f>
        <v>3</v>
      </c>
      <c r="L175" s="53">
        <f>IFERROR(HLOOKUP($D175&amp;L$4,'BUG '!$D$41:$AY$56,$A175,FALSE),"")</f>
        <v>0</v>
      </c>
      <c r="M175" s="53">
        <f>IFERROR(HLOOKUP($D175&amp;M$4,'BUG '!$D$41:$AY$56,$A175,FALSE),"")</f>
        <v>3</v>
      </c>
      <c r="N175" s="53">
        <f>IFERROR(HLOOKUP($D175,'BSX-II-LD-TS-CLS-AMBER'!$W$32:$AL$47,$A175,FALSE),"")</f>
        <v>128.64290133146193</v>
      </c>
      <c r="O175" s="53">
        <f>IFERROR(HLOOKUP($D175,'BSX-II-LD-TS-CLS-AMBER'!$D$50:$S$65,$A175,FALSE),"")</f>
        <v>8455.6631361652817</v>
      </c>
      <c r="P175" s="53">
        <f>IFERROR(HLOOKUP($D175&amp;P$4,'BUG '!$D$59:$AY$74,$A175,FALSE),"")</f>
        <v>3</v>
      </c>
      <c r="Q175" s="53">
        <f>IFERROR(HLOOKUP($D175&amp;Q$4,'BUG '!$D$59:$AY$74,$A175,FALSE),"")</f>
        <v>0</v>
      </c>
      <c r="R175" s="53">
        <f>IFERROR(HLOOKUP($D175&amp;R$4,'BUG '!$D$59:$AY$74,$A175,FALSE),"")</f>
        <v>3</v>
      </c>
      <c r="S175" s="53">
        <f>IFERROR(HLOOKUP($D175,'BSX-II-LD-TS-CLS-AMBER'!$W$50:$AL$65,$A175,FALSE),"")</f>
        <v>128.64290133146193</v>
      </c>
      <c r="T175" s="53">
        <f>IFERROR(HLOOKUP($D175,'BSX-II-LD-TS-CLS-AMBER'!$D$68:$S$83,$A175,FALSE),"")</f>
        <v>8382.9492088230199</v>
      </c>
      <c r="U175" s="53">
        <f>IFERROR(HLOOKUP($D175&amp;U$4,'BUG '!$D$77:$AY$92,$A175,FALSE),"")</f>
        <v>3</v>
      </c>
      <c r="V175" s="53">
        <f>IFERROR(HLOOKUP($D175&amp;V$4,'BUG '!$D$77:$AY$92,$A175,FALSE),"")</f>
        <v>0</v>
      </c>
      <c r="W175" s="53">
        <f>IFERROR(HLOOKUP($D175&amp;W$4,'BUG '!$D$77:$AY$92,$A175,FALSE),"")</f>
        <v>3</v>
      </c>
      <c r="X175" s="53">
        <f>IFERROR(HLOOKUP($D175,'BSX-II-LD-TS-CLS-AMBER'!$W$68:$AL$83,$A175,FALSE),"")</f>
        <v>127.53664503554759</v>
      </c>
      <c r="Y175" s="53">
        <f>IFERROR(HLOOKUP($D175,'BSX-II-LD-TS-CLS-AMBER'!$D$86:$S$101,$A175,FALSE),"")</f>
        <v>8824.1570623601783</v>
      </c>
      <c r="Z175" s="53">
        <f>IFERROR(HLOOKUP($D175&amp;Z$4,'BUG '!$D$95:$AY$110,$A175,FALSE),"")</f>
        <v>3</v>
      </c>
      <c r="AA175" s="53">
        <f>IFERROR(HLOOKUP($D175&amp;AA$4,'BUG '!$D$95:$AY$110,$A175,FALSE),"")</f>
        <v>0</v>
      </c>
      <c r="AB175" s="53">
        <f>IFERROR(HLOOKUP($D175&amp;AB$4,'BUG '!$D$95:$AY$110,$A175,FALSE),"")</f>
        <v>3</v>
      </c>
      <c r="AC175" s="53">
        <f>IFERROR(HLOOKUP($D175,'BSX-II-LD-TS-CLS-AMBER'!$W$86:$AL$101,$A175,FALSE),"")</f>
        <v>134.24910004413101</v>
      </c>
    </row>
    <row r="176" spans="1:29" ht="15.75" thickBot="1" x14ac:dyDescent="0.3">
      <c r="A176" s="45">
        <v>12</v>
      </c>
      <c r="B176" s="86"/>
      <c r="C176" s="89"/>
      <c r="D176" s="54" t="s">
        <v>10</v>
      </c>
      <c r="E176" s="53">
        <f>IFERROR(HLOOKUP($D176,'BSX-II-LD-TS-CLS-AMBER'!$D$14:$S$29,$A176,FALSE),"")</f>
        <v>7942.5420837470319</v>
      </c>
      <c r="F176" s="53">
        <f>IFERROR(HLOOKUP($D176&amp;F$4,'BUG '!$D$23:$AY$38,$A176,FALSE),"")</f>
        <v>2</v>
      </c>
      <c r="G176" s="53">
        <f>IFERROR(HLOOKUP($D176&amp;G$4,'BUG '!$D$23:$AY$38,$A176,FALSE),"")</f>
        <v>0</v>
      </c>
      <c r="H176" s="53">
        <f>IFERROR(HLOOKUP($D176&amp;H$4,'BUG '!$D$23:$AY$38,$A176,FALSE),"")</f>
        <v>3</v>
      </c>
      <c r="I176" s="53">
        <f>IFERROR(HLOOKUP($D176,'BSX-II-LD-TS-CLS-AMBER'!$W$14:$AL$29,$A176,FALSE),"")</f>
        <v>120.83637216226981</v>
      </c>
      <c r="J176" s="53">
        <f>IFERROR(HLOOKUP($D176,'BSX-II-LD-TS-CLS-AMBER'!$D$32:$S$47,$A176,FALSE),"")</f>
        <v>8633.1979171163402</v>
      </c>
      <c r="K176" s="53">
        <f>IFERROR(HLOOKUP($D176&amp;K$4,'BUG '!$D$41:$AY$56,$A176,FALSE),"")</f>
        <v>2</v>
      </c>
      <c r="L176" s="53">
        <f>IFERROR(HLOOKUP($D176&amp;L$4,'BUG '!$D$41:$AY$56,$A176,FALSE),"")</f>
        <v>0</v>
      </c>
      <c r="M176" s="53">
        <f>IFERROR(HLOOKUP($D176&amp;M$4,'BUG '!$D$41:$AY$56,$A176,FALSE),"")</f>
        <v>3</v>
      </c>
      <c r="N176" s="53">
        <f>IFERROR(HLOOKUP($D176,'BSX-II-LD-TS-CLS-AMBER'!$W$32:$AL$47,$A176,FALSE),"")</f>
        <v>131.34388278507592</v>
      </c>
      <c r="O176" s="53">
        <f>IFERROR(HLOOKUP($D176,'BSX-II-LD-TS-CLS-AMBER'!$D$50:$S$65,$A176,FALSE),"")</f>
        <v>8633.1979171163402</v>
      </c>
      <c r="P176" s="53">
        <f>IFERROR(HLOOKUP($D176&amp;P$4,'BUG '!$D$59:$AY$74,$A176,FALSE),"")</f>
        <v>2</v>
      </c>
      <c r="Q176" s="53">
        <f>IFERROR(HLOOKUP($D176&amp;Q$4,'BUG '!$D$59:$AY$74,$A176,FALSE),"")</f>
        <v>0</v>
      </c>
      <c r="R176" s="53">
        <f>IFERROR(HLOOKUP($D176&amp;R$4,'BUG '!$D$59:$AY$74,$A176,FALSE),"")</f>
        <v>3</v>
      </c>
      <c r="S176" s="53">
        <f>IFERROR(HLOOKUP($D176,'BSX-II-LD-TS-CLS-AMBER'!$W$50:$AL$65,$A176,FALSE),"")</f>
        <v>131.34388278507592</v>
      </c>
      <c r="T176" s="53">
        <f>IFERROR(HLOOKUP($D176,'BSX-II-LD-TS-CLS-AMBER'!$D$68:$S$83,$A176,FALSE),"")</f>
        <v>8587.2809558203353</v>
      </c>
      <c r="U176" s="53">
        <f>IFERROR(HLOOKUP($D176&amp;U$4,'BUG '!$D$77:$AY$92,$A176,FALSE),"")</f>
        <v>2</v>
      </c>
      <c r="V176" s="53">
        <f>IFERROR(HLOOKUP($D176&amp;V$4,'BUG '!$D$77:$AY$92,$A176,FALSE),"")</f>
        <v>0</v>
      </c>
      <c r="W176" s="53">
        <f>IFERROR(HLOOKUP($D176&amp;W$4,'BUG '!$D$77:$AY$92,$A176,FALSE),"")</f>
        <v>3</v>
      </c>
      <c r="X176" s="53">
        <f>IFERROR(HLOOKUP($D176,'BSX-II-LD-TS-CLS-AMBER'!$W$68:$AL$83,$A176,FALSE),"")</f>
        <v>130.6453105943061</v>
      </c>
      <c r="Y176" s="53">
        <f>IFERROR(HLOOKUP($D176,'BSX-II-LD-TS-CLS-AMBER'!$D$86:$S$101,$A176,FALSE),"")</f>
        <v>9009.4287277418607</v>
      </c>
      <c r="Z176" s="53">
        <f>IFERROR(HLOOKUP($D176&amp;Z$4,'BUG '!$D$95:$AY$110,$A176,FALSE),"")</f>
        <v>2</v>
      </c>
      <c r="AA176" s="53">
        <f>IFERROR(HLOOKUP($D176&amp;AA$4,'BUG '!$D$95:$AY$110,$A176,FALSE),"")</f>
        <v>0</v>
      </c>
      <c r="AB176" s="53">
        <f>IFERROR(HLOOKUP($D176&amp;AB$4,'BUG '!$D$95:$AY$110,$A176,FALSE),"")</f>
        <v>3</v>
      </c>
      <c r="AC176" s="53">
        <f>IFERROR(HLOOKUP($D176,'BSX-II-LD-TS-CLS-AMBER'!$W$86:$AL$101,$A176,FALSE),"")</f>
        <v>137.06778903225694</v>
      </c>
    </row>
    <row r="177" spans="1:29" ht="15.75" thickBot="1" x14ac:dyDescent="0.3">
      <c r="A177" s="45">
        <v>12</v>
      </c>
      <c r="B177" s="86"/>
      <c r="C177" s="89"/>
      <c r="D177" s="54" t="s">
        <v>11</v>
      </c>
      <c r="E177" s="53">
        <f>IFERROR(HLOOKUP($D177,'BSX-II-LD-TS-CLS-AMBER'!$D$14:$S$29,$A177,FALSE),"")</f>
        <v>6722.9899725670439</v>
      </c>
      <c r="F177" s="53">
        <f>IFERROR(HLOOKUP($D177&amp;F$4,'BUG '!$D$23:$AY$38,$A177,FALSE),"")</f>
        <v>1</v>
      </c>
      <c r="G177" s="53">
        <f>IFERROR(HLOOKUP($D177&amp;G$4,'BUG '!$D$23:$AY$38,$A177,FALSE),"")</f>
        <v>0</v>
      </c>
      <c r="H177" s="53">
        <f>IFERROR(HLOOKUP($D177&amp;H$4,'BUG '!$D$23:$AY$38,$A177,FALSE),"")</f>
        <v>2</v>
      </c>
      <c r="I177" s="53">
        <f>IFERROR(HLOOKUP($D177,'BSX-II-LD-TS-CLS-AMBER'!$W$14:$AL$29,$A177,FALSE),"")</f>
        <v>102.28233099711375</v>
      </c>
      <c r="J177" s="53">
        <f>IFERROR(HLOOKUP($D177,'BSX-II-LD-TS-CLS-AMBER'!$D$32:$S$47,$A177,FALSE),"")</f>
        <v>7307.5977962685256</v>
      </c>
      <c r="K177" s="53">
        <f>IFERROR(HLOOKUP($D177&amp;K$4,'BUG '!$D$41:$AY$56,$A177,FALSE),"")</f>
        <v>1</v>
      </c>
      <c r="L177" s="53">
        <f>IFERROR(HLOOKUP($D177&amp;L$4,'BUG '!$D$41:$AY$56,$A177,FALSE),"")</f>
        <v>0</v>
      </c>
      <c r="M177" s="53">
        <f>IFERROR(HLOOKUP($D177&amp;M$4,'BUG '!$D$41:$AY$56,$A177,FALSE),"")</f>
        <v>2</v>
      </c>
      <c r="N177" s="53">
        <f>IFERROR(HLOOKUP($D177,'BSX-II-LD-TS-CLS-AMBER'!$W$32:$AL$47,$A177,FALSE),"")</f>
        <v>111.1764467359932</v>
      </c>
      <c r="O177" s="53">
        <f>IFERROR(HLOOKUP($D177,'BSX-II-LD-TS-CLS-AMBER'!$D$50:$S$65,$A177,FALSE),"")</f>
        <v>7307.5977962685256</v>
      </c>
      <c r="P177" s="53">
        <f>IFERROR(HLOOKUP($D177&amp;P$4,'BUG '!$D$59:$AY$74,$A177,FALSE),"")</f>
        <v>1</v>
      </c>
      <c r="Q177" s="53">
        <f>IFERROR(HLOOKUP($D177&amp;Q$4,'BUG '!$D$59:$AY$74,$A177,FALSE),"")</f>
        <v>0</v>
      </c>
      <c r="R177" s="53">
        <f>IFERROR(HLOOKUP($D177&amp;R$4,'BUG '!$D$59:$AY$74,$A177,FALSE),"")</f>
        <v>2</v>
      </c>
      <c r="S177" s="53">
        <f>IFERROR(HLOOKUP($D177,'BSX-II-LD-TS-CLS-AMBER'!$W$50:$AL$65,$A177,FALSE),"")</f>
        <v>111.1764467359932</v>
      </c>
      <c r="T177" s="53">
        <f>IFERROR(HLOOKUP($D177,'BSX-II-LD-TS-CLS-AMBER'!$D$68:$S$83,$A177,FALSE),"")</f>
        <v>7268.7312385457162</v>
      </c>
      <c r="U177" s="53">
        <f>IFERROR(HLOOKUP($D177&amp;U$4,'BUG '!$D$77:$AY$92,$A177,FALSE),"")</f>
        <v>1</v>
      </c>
      <c r="V177" s="53">
        <f>IFERROR(HLOOKUP($D177&amp;V$4,'BUG '!$D$77:$AY$92,$A177,FALSE),"")</f>
        <v>0</v>
      </c>
      <c r="W177" s="53">
        <f>IFERROR(HLOOKUP($D177&amp;W$4,'BUG '!$D$77:$AY$92,$A177,FALSE),"")</f>
        <v>2</v>
      </c>
      <c r="X177" s="53">
        <f>IFERROR(HLOOKUP($D177,'BSX-II-LD-TS-CLS-AMBER'!$W$68:$AL$83,$A177,FALSE),"")</f>
        <v>110.58513808642743</v>
      </c>
      <c r="Y177" s="53">
        <f>IFERROR(HLOOKUP($D177,'BSX-II-LD-TS-CLS-AMBER'!$D$86:$S$101,$A177,FALSE),"")</f>
        <v>7626.059560844139</v>
      </c>
      <c r="Z177" s="53">
        <f>IFERROR(HLOOKUP($D177&amp;Z$4,'BUG '!$D$95:$AY$110,$A177,FALSE),"")</f>
        <v>1</v>
      </c>
      <c r="AA177" s="53">
        <f>IFERROR(HLOOKUP($D177&amp;AA$4,'BUG '!$D$95:$AY$110,$A177,FALSE),"")</f>
        <v>0</v>
      </c>
      <c r="AB177" s="53">
        <f>IFERROR(HLOOKUP($D177&amp;AB$4,'BUG '!$D$95:$AY$110,$A177,FALSE),"")</f>
        <v>2</v>
      </c>
      <c r="AC177" s="53">
        <f>IFERROR(HLOOKUP($D177,'BSX-II-LD-TS-CLS-AMBER'!$W$86:$AL$101,$A177,FALSE),"")</f>
        <v>116.02146535823732</v>
      </c>
    </row>
    <row r="178" spans="1:29" ht="15.75" thickBot="1" x14ac:dyDescent="0.3">
      <c r="A178" s="45">
        <v>12</v>
      </c>
      <c r="B178" s="86"/>
      <c r="C178" s="89"/>
      <c r="D178" s="54" t="s">
        <v>59</v>
      </c>
      <c r="E178" s="53">
        <f>IFERROR(HLOOKUP($D178,'BSX-II-LD-TS-CLS-AMBER'!$D$14:$S$29,$A178,FALSE),"")</f>
        <v>6686.4016719366091</v>
      </c>
      <c r="F178" s="53">
        <f>IFERROR(HLOOKUP($D178&amp;F$4,'BUG '!$D$23:$AY$38,$A178,FALSE),"")</f>
        <v>1</v>
      </c>
      <c r="G178" s="53">
        <f>IFERROR(HLOOKUP($D178&amp;G$4,'BUG '!$D$23:$AY$38,$A178,FALSE),"")</f>
        <v>0</v>
      </c>
      <c r="H178" s="53">
        <f>IFERROR(HLOOKUP($D178&amp;H$4,'BUG '!$D$23:$AY$38,$A178,FALSE),"")</f>
        <v>2</v>
      </c>
      <c r="I178" s="53">
        <f>IFERROR(HLOOKUP($D178,'BSX-II-LD-TS-CLS-AMBER'!$W$14:$AL$29,$A178,FALSE),"")</f>
        <v>101.72568333127244</v>
      </c>
      <c r="J178" s="53">
        <f>IFERROR(HLOOKUP($D178,'BSX-II-LD-TS-CLS-AMBER'!$D$32:$S$47,$A178,FALSE),"")</f>
        <v>7267.8279042789227</v>
      </c>
      <c r="K178" s="53">
        <f>IFERROR(HLOOKUP($D178&amp;K$4,'BUG '!$D$41:$AY$56,$A178,FALSE),"")</f>
        <v>1</v>
      </c>
      <c r="L178" s="53">
        <f>IFERROR(HLOOKUP($D178&amp;L$4,'BUG '!$D$41:$AY$56,$A178,FALSE),"")</f>
        <v>0</v>
      </c>
      <c r="M178" s="53">
        <f>IFERROR(HLOOKUP($D178&amp;M$4,'BUG '!$D$41:$AY$56,$A178,FALSE),"")</f>
        <v>2</v>
      </c>
      <c r="N178" s="53">
        <f>IFERROR(HLOOKUP($D178,'BSX-II-LD-TS-CLS-AMBER'!$W$32:$AL$47,$A178,FALSE),"")</f>
        <v>110.57139492529612</v>
      </c>
      <c r="O178" s="53">
        <f>IFERROR(HLOOKUP($D178,'BSX-II-LD-TS-CLS-AMBER'!$D$50:$S$65,$A178,FALSE),"")</f>
        <v>7267.8279042789227</v>
      </c>
      <c r="P178" s="53">
        <f>IFERROR(HLOOKUP($D178&amp;P$4,'BUG '!$D$59:$AY$74,$A178,FALSE),"")</f>
        <v>1</v>
      </c>
      <c r="Q178" s="53">
        <f>IFERROR(HLOOKUP($D178&amp;Q$4,'BUG '!$D$59:$AY$74,$A178,FALSE),"")</f>
        <v>0</v>
      </c>
      <c r="R178" s="53">
        <f>IFERROR(HLOOKUP($D178&amp;R$4,'BUG '!$D$59:$AY$74,$A178,FALSE),"")</f>
        <v>2</v>
      </c>
      <c r="S178" s="53">
        <f>IFERROR(HLOOKUP($D178,'BSX-II-LD-TS-CLS-AMBER'!$W$50:$AL$65,$A178,FALSE),"")</f>
        <v>110.57139492529612</v>
      </c>
      <c r="T178" s="53">
        <f>IFERROR(HLOOKUP($D178,'BSX-II-LD-TS-CLS-AMBER'!$D$68:$S$83,$A178,FALSE),"")</f>
        <v>7229.1728687068589</v>
      </c>
      <c r="U178" s="53">
        <f>IFERROR(HLOOKUP($D178&amp;U$4,'BUG '!$D$77:$AY$92,$A178,FALSE),"")</f>
        <v>1</v>
      </c>
      <c r="V178" s="53">
        <f>IFERROR(HLOOKUP($D178&amp;V$4,'BUG '!$D$77:$AY$92,$A178,FALSE),"")</f>
        <v>0</v>
      </c>
      <c r="W178" s="53">
        <f>IFERROR(HLOOKUP($D178&amp;W$4,'BUG '!$D$77:$AY$92,$A178,FALSE),"")</f>
        <v>2</v>
      </c>
      <c r="X178" s="53">
        <f>IFERROR(HLOOKUP($D178,'BSX-II-LD-TS-CLS-AMBER'!$W$68:$AL$83,$A178,FALSE),"")</f>
        <v>109.98330433476718</v>
      </c>
      <c r="Y178" s="53">
        <f>IFERROR(HLOOKUP($D178,'BSX-II-LD-TS-CLS-AMBER'!$D$86:$S$101,$A178,FALSE),"")</f>
        <v>7584.5565151789933</v>
      </c>
      <c r="Z178" s="53">
        <f>IFERROR(HLOOKUP($D178&amp;Z$4,'BUG '!$D$95:$AY$110,$A178,FALSE),"")</f>
        <v>1</v>
      </c>
      <c r="AA178" s="53">
        <f>IFERROR(HLOOKUP($D178&amp;AA$4,'BUG '!$D$95:$AY$110,$A178,FALSE),"")</f>
        <v>0</v>
      </c>
      <c r="AB178" s="53">
        <f>IFERROR(HLOOKUP($D178&amp;AB$4,'BUG '!$D$95:$AY$110,$A178,FALSE),"")</f>
        <v>2</v>
      </c>
      <c r="AC178" s="53">
        <f>IFERROR(HLOOKUP($D178,'BSX-II-LD-TS-CLS-AMBER'!$W$86:$AL$101,$A178,FALSE),"")</f>
        <v>115.39004566678568</v>
      </c>
    </row>
    <row r="179" spans="1:29" ht="15.75" thickBot="1" x14ac:dyDescent="0.3">
      <c r="A179" s="45">
        <v>12</v>
      </c>
      <c r="B179" s="86"/>
      <c r="C179" s="89"/>
      <c r="D179" s="54" t="s">
        <v>60</v>
      </c>
      <c r="E179" s="53">
        <f>IFERROR(HLOOKUP($D179,'BSX-II-LD-TS-CLS-AMBER'!$D$14:$S$29,$A179,FALSE),"")</f>
        <v>6554.4247982874285</v>
      </c>
      <c r="F179" s="53">
        <f>IFERROR(HLOOKUP($D179&amp;F$4,'BUG '!$D$23:$AY$38,$A179,FALSE),"")</f>
        <v>1</v>
      </c>
      <c r="G179" s="53">
        <f>IFERROR(HLOOKUP($D179&amp;G$4,'BUG '!$D$23:$AY$38,$A179,FALSE),"")</f>
        <v>0</v>
      </c>
      <c r="H179" s="53">
        <f>IFERROR(HLOOKUP($D179&amp;H$4,'BUG '!$D$23:$AY$38,$A179,FALSE),"")</f>
        <v>1</v>
      </c>
      <c r="I179" s="53">
        <f>IFERROR(HLOOKUP($D179,'BSX-II-LD-TS-CLS-AMBER'!$W$14:$AL$29,$A179,FALSE),"")</f>
        <v>99.717811487103148</v>
      </c>
      <c r="J179" s="53">
        <f>IFERROR(HLOOKUP($D179,'BSX-II-LD-TS-CLS-AMBER'!$D$32:$S$47,$A179,FALSE),"")</f>
        <v>7124.3747807472055</v>
      </c>
      <c r="K179" s="53">
        <f>IFERROR(HLOOKUP($D179&amp;K$4,'BUG '!$D$41:$AY$56,$A179,FALSE),"")</f>
        <v>1</v>
      </c>
      <c r="L179" s="53">
        <f>IFERROR(HLOOKUP($D179&amp;L$4,'BUG '!$D$41:$AY$56,$A179,FALSE),"")</f>
        <v>0</v>
      </c>
      <c r="M179" s="53">
        <f>IFERROR(HLOOKUP($D179&amp;M$4,'BUG '!$D$41:$AY$56,$A179,FALSE),"")</f>
        <v>2</v>
      </c>
      <c r="N179" s="53">
        <f>IFERROR(HLOOKUP($D179,'BSX-II-LD-TS-CLS-AMBER'!$W$32:$AL$47,$A179,FALSE),"")</f>
        <v>108.38892552945995</v>
      </c>
      <c r="O179" s="53">
        <f>IFERROR(HLOOKUP($D179,'BSX-II-LD-TS-CLS-AMBER'!$D$50:$S$65,$A179,FALSE),"")</f>
        <v>7124.3747807472055</v>
      </c>
      <c r="P179" s="53">
        <f>IFERROR(HLOOKUP($D179&amp;P$4,'BUG '!$D$59:$AY$74,$A179,FALSE),"")</f>
        <v>1</v>
      </c>
      <c r="Q179" s="53">
        <f>IFERROR(HLOOKUP($D179&amp;Q$4,'BUG '!$D$59:$AY$74,$A179,FALSE),"")</f>
        <v>0</v>
      </c>
      <c r="R179" s="53">
        <f>IFERROR(HLOOKUP($D179&amp;R$4,'BUG '!$D$59:$AY$74,$A179,FALSE),"")</f>
        <v>2</v>
      </c>
      <c r="S179" s="53">
        <f>IFERROR(HLOOKUP($D179,'BSX-II-LD-TS-CLS-AMBER'!$W$50:$AL$65,$A179,FALSE),"")</f>
        <v>108.38892552945995</v>
      </c>
      <c r="T179" s="53">
        <f>IFERROR(HLOOKUP($D179,'BSX-II-LD-TS-CLS-AMBER'!$D$68:$S$83,$A179,FALSE),"")</f>
        <v>7086.4827221836886</v>
      </c>
      <c r="U179" s="53">
        <f>IFERROR(HLOOKUP($D179&amp;U$4,'BUG '!$D$77:$AY$92,$A179,FALSE),"")</f>
        <v>1</v>
      </c>
      <c r="V179" s="53">
        <f>IFERROR(HLOOKUP($D179&amp;V$4,'BUG '!$D$77:$AY$92,$A179,FALSE),"")</f>
        <v>0</v>
      </c>
      <c r="W179" s="53">
        <f>IFERROR(HLOOKUP($D179&amp;W$4,'BUG '!$D$77:$AY$92,$A179,FALSE),"")</f>
        <v>2</v>
      </c>
      <c r="X179" s="53">
        <f>IFERROR(HLOOKUP($D179,'BSX-II-LD-TS-CLS-AMBER'!$W$68:$AL$83,$A179,FALSE),"")</f>
        <v>107.81244273059066</v>
      </c>
      <c r="Y179" s="53">
        <f>IFERROR(HLOOKUP($D179,'BSX-II-LD-TS-CLS-AMBER'!$D$86:$S$101,$A179,FALSE),"")</f>
        <v>7434.8517702352274</v>
      </c>
      <c r="Z179" s="53">
        <f>IFERROR(HLOOKUP($D179&amp;Z$4,'BUG '!$D$95:$AY$110,$A179,FALSE),"")</f>
        <v>1</v>
      </c>
      <c r="AA179" s="53">
        <f>IFERROR(HLOOKUP($D179&amp;AA$4,'BUG '!$D$95:$AY$110,$A179,FALSE),"")</f>
        <v>0</v>
      </c>
      <c r="AB179" s="53">
        <f>IFERROR(HLOOKUP($D179&amp;AB$4,'BUG '!$D$95:$AY$110,$A179,FALSE),"")</f>
        <v>2</v>
      </c>
      <c r="AC179" s="53">
        <f>IFERROR(HLOOKUP($D179,'BSX-II-LD-TS-CLS-AMBER'!$W$86:$AL$101,$A179,FALSE),"")</f>
        <v>113.11246525440109</v>
      </c>
    </row>
    <row r="180" spans="1:29" ht="15.75" thickBot="1" x14ac:dyDescent="0.3">
      <c r="A180" s="45">
        <v>12</v>
      </c>
      <c r="B180" s="86"/>
      <c r="C180" s="89"/>
      <c r="D180" s="54" t="s">
        <v>143</v>
      </c>
      <c r="E180" s="53">
        <f>IFERROR(HLOOKUP($D180,'BSX-II-LD-TS-CLS-AMBER'!$D$14:$S$29,$A180,FALSE),"")</f>
        <v>7624.8362680757582</v>
      </c>
      <c r="F180" s="53">
        <f>IFERROR(HLOOKUP($D180&amp;F$4,'BUG '!$D$23:$AY$38,$A180,FALSE),"")</f>
        <v>1</v>
      </c>
      <c r="G180" s="53">
        <f>IFERROR(HLOOKUP($D180&amp;G$4,'BUG '!$D$23:$AY$38,$A180,FALSE),"")</f>
        <v>0</v>
      </c>
      <c r="H180" s="53">
        <f>IFERROR(HLOOKUP($D180&amp;H$4,'BUG '!$D$23:$AY$38,$A180,FALSE),"")</f>
        <v>2</v>
      </c>
      <c r="I180" s="53">
        <f>IFERROR(HLOOKUP($D180,'BSX-II-LD-TS-CLS-AMBER'!$W$14:$AL$29,$A180,FALSE),"")</f>
        <v>116.00285440740258</v>
      </c>
      <c r="J180" s="53">
        <f>IFERROR(HLOOKUP($D180,'BSX-II-LD-TS-CLS-AMBER'!$D$32:$S$47,$A180,FALSE),"")</f>
        <v>8287.8655087779953</v>
      </c>
      <c r="K180" s="53">
        <f>IFERROR(HLOOKUP($D180&amp;K$4,'BUG '!$D$41:$AY$56,$A180,FALSE),"")</f>
        <v>1</v>
      </c>
      <c r="L180" s="53">
        <f>IFERROR(HLOOKUP($D180&amp;L$4,'BUG '!$D$41:$AY$56,$A180,FALSE),"")</f>
        <v>0</v>
      </c>
      <c r="M180" s="53">
        <f>IFERROR(HLOOKUP($D180&amp;M$4,'BUG '!$D$41:$AY$56,$A180,FALSE),"")</f>
        <v>2</v>
      </c>
      <c r="N180" s="53">
        <f>IFERROR(HLOOKUP($D180,'BSX-II-LD-TS-CLS-AMBER'!$W$32:$AL$47,$A180,FALSE),"")</f>
        <v>126.09005913848102</v>
      </c>
      <c r="O180" s="53">
        <f>IFERROR(HLOOKUP($D180,'BSX-II-LD-TS-CLS-AMBER'!$D$50:$S$65,$A180,FALSE),"")</f>
        <v>8287.8655087779953</v>
      </c>
      <c r="P180" s="53">
        <f>IFERROR(HLOOKUP($D180&amp;P$4,'BUG '!$D$59:$AY$74,$A180,FALSE),"")</f>
        <v>1</v>
      </c>
      <c r="Q180" s="53">
        <f>IFERROR(HLOOKUP($D180&amp;Q$4,'BUG '!$D$59:$AY$74,$A180,FALSE),"")</f>
        <v>0</v>
      </c>
      <c r="R180" s="53">
        <f>IFERROR(HLOOKUP($D180&amp;R$4,'BUG '!$D$59:$AY$74,$A180,FALSE),"")</f>
        <v>2</v>
      </c>
      <c r="S180" s="53">
        <f>IFERROR(HLOOKUP($D180,'BSX-II-LD-TS-CLS-AMBER'!$W$50:$AL$65,$A180,FALSE),"")</f>
        <v>126.09005913848102</v>
      </c>
      <c r="T180" s="53">
        <f>IFERROR(HLOOKUP($D180,'BSX-II-LD-TS-CLS-AMBER'!$D$68:$S$83,$A180,FALSE),"")</f>
        <v>8216.5945462617419</v>
      </c>
      <c r="U180" s="53">
        <f>IFERROR(HLOOKUP($D180&amp;U$4,'BUG '!$D$77:$AY$92,$A180,FALSE),"")</f>
        <v>1</v>
      </c>
      <c r="V180" s="53">
        <f>IFERROR(HLOOKUP($D180&amp;V$4,'BUG '!$D$77:$AY$92,$A180,FALSE),"")</f>
        <v>0</v>
      </c>
      <c r="W180" s="53">
        <f>IFERROR(HLOOKUP($D180&amp;W$4,'BUG '!$D$77:$AY$92,$A180,FALSE),"")</f>
        <v>2</v>
      </c>
      <c r="X180" s="53">
        <f>IFERROR(HLOOKUP($D180,'BSX-II-LD-TS-CLS-AMBER'!$W$68:$AL$83,$A180,FALSE),"")</f>
        <v>125.00575584362026</v>
      </c>
      <c r="Y180" s="53">
        <f>IFERROR(HLOOKUP($D180,'BSX-II-LD-TS-CLS-AMBER'!$D$86:$S$101,$A180,FALSE),"")</f>
        <v>8649.0468912342858</v>
      </c>
      <c r="Z180" s="53">
        <f>IFERROR(HLOOKUP($D180&amp;Z$4,'BUG '!$D$95:$AY$110,$A180,FALSE),"")</f>
        <v>1</v>
      </c>
      <c r="AA180" s="53">
        <f>IFERROR(HLOOKUP($D180&amp;AA$4,'BUG '!$D$95:$AY$110,$A180,FALSE),"")</f>
        <v>0</v>
      </c>
      <c r="AB180" s="53">
        <f>IFERROR(HLOOKUP($D180&amp;AB$4,'BUG '!$D$95:$AY$110,$A180,FALSE),"")</f>
        <v>2</v>
      </c>
      <c r="AC180" s="53">
        <f>IFERROR(HLOOKUP($D180,'BSX-II-LD-TS-CLS-AMBER'!$W$86:$AL$101,$A180,FALSE),"")</f>
        <v>131.58500615775847</v>
      </c>
    </row>
    <row r="181" spans="1:29" ht="15.75" thickBot="1" x14ac:dyDescent="0.3">
      <c r="A181" s="45">
        <v>12</v>
      </c>
      <c r="B181" s="86"/>
      <c r="C181" s="89"/>
      <c r="D181" s="54" t="s">
        <v>62</v>
      </c>
      <c r="E181" s="53">
        <f>IFERROR(HLOOKUP($D181,'BSX-II-LD-TS-CLS-AMBER'!$D$14:$S$29,$A181,FALSE),"")</f>
        <v>6466.3648075893361</v>
      </c>
      <c r="F181" s="53">
        <f>IFERROR(HLOOKUP($D181&amp;F$4,'BUG '!$D$23:$AY$38,$A181,FALSE),"")</f>
        <v>2</v>
      </c>
      <c r="G181" s="53">
        <f>IFERROR(HLOOKUP($D181&amp;G$4,'BUG '!$D$23:$AY$38,$A181,FALSE),"")</f>
        <v>0</v>
      </c>
      <c r="H181" s="53">
        <f>IFERROR(HLOOKUP($D181&amp;H$4,'BUG '!$D$23:$AY$38,$A181,FALSE),"")</f>
        <v>2</v>
      </c>
      <c r="I181" s="53">
        <f>IFERROR(HLOOKUP($D181,'BSX-II-LD-TS-CLS-AMBER'!$W$14:$AL$29,$A181,FALSE),"")</f>
        <v>98.378083010199603</v>
      </c>
      <c r="J181" s="53">
        <f>IFERROR(HLOOKUP($D181,'BSX-II-LD-TS-CLS-AMBER'!$D$32:$S$47,$A181,FALSE),"")</f>
        <v>7028.6573995536255</v>
      </c>
      <c r="K181" s="53">
        <f>IFERROR(HLOOKUP($D181&amp;K$4,'BUG '!$D$41:$AY$56,$A181,FALSE),"")</f>
        <v>2</v>
      </c>
      <c r="L181" s="53">
        <f>IFERROR(HLOOKUP($D181&amp;L$4,'BUG '!$D$41:$AY$56,$A181,FALSE),"")</f>
        <v>0</v>
      </c>
      <c r="M181" s="53">
        <f>IFERROR(HLOOKUP($D181&amp;M$4,'BUG '!$D$41:$AY$56,$A181,FALSE),"")</f>
        <v>2</v>
      </c>
      <c r="N181" s="53">
        <f>IFERROR(HLOOKUP($D181,'BSX-II-LD-TS-CLS-AMBER'!$W$32:$AL$47,$A181,FALSE),"")</f>
        <v>106.93269892412999</v>
      </c>
      <c r="O181" s="53">
        <f>IFERROR(HLOOKUP($D181,'BSX-II-LD-TS-CLS-AMBER'!$D$50:$S$65,$A181,FALSE),"")</f>
        <v>7028.6573995536255</v>
      </c>
      <c r="P181" s="53">
        <f>IFERROR(HLOOKUP($D181&amp;P$4,'BUG '!$D$59:$AY$74,$A181,FALSE),"")</f>
        <v>2</v>
      </c>
      <c r="Q181" s="53">
        <f>IFERROR(HLOOKUP($D181&amp;Q$4,'BUG '!$D$59:$AY$74,$A181,FALSE),"")</f>
        <v>0</v>
      </c>
      <c r="R181" s="53">
        <f>IFERROR(HLOOKUP($D181&amp;R$4,'BUG '!$D$59:$AY$74,$A181,FALSE),"")</f>
        <v>2</v>
      </c>
      <c r="S181" s="53">
        <f>IFERROR(HLOOKUP($D181,'BSX-II-LD-TS-CLS-AMBER'!$W$50:$AL$65,$A181,FALSE),"")</f>
        <v>106.93269892412999</v>
      </c>
      <c r="T181" s="53">
        <f>IFERROR(HLOOKUP($D181,'BSX-II-LD-TS-CLS-AMBER'!$D$68:$S$83,$A181,FALSE),"")</f>
        <v>6991.2744282750064</v>
      </c>
      <c r="U181" s="53">
        <f>IFERROR(HLOOKUP($D181&amp;U$4,'BUG '!$D$77:$AY$92,$A181,FALSE),"")</f>
        <v>2</v>
      </c>
      <c r="V181" s="53">
        <f>IFERROR(HLOOKUP($D181&amp;V$4,'BUG '!$D$77:$AY$92,$A181,FALSE),"")</f>
        <v>0</v>
      </c>
      <c r="W181" s="53">
        <f>IFERROR(HLOOKUP($D181&amp;W$4,'BUG '!$D$77:$AY$92,$A181,FALSE),"")</f>
        <v>2</v>
      </c>
      <c r="X181" s="53">
        <f>IFERROR(HLOOKUP($D181,'BSX-II-LD-TS-CLS-AMBER'!$W$68:$AL$83,$A181,FALSE),"")</f>
        <v>106.3639612854339</v>
      </c>
      <c r="Y181" s="53">
        <f>IFERROR(HLOOKUP($D181,'BSX-II-LD-TS-CLS-AMBER'!$D$86:$S$101,$A181,FALSE),"")</f>
        <v>7334.963069414418</v>
      </c>
      <c r="Z181" s="53">
        <f>IFERROR(HLOOKUP($D181&amp;Z$4,'BUG '!$D$95:$AY$110,$A181,FALSE),"")</f>
        <v>2</v>
      </c>
      <c r="AA181" s="53">
        <f>IFERROR(HLOOKUP($D181&amp;AA$4,'BUG '!$D$95:$AY$110,$A181,FALSE),"")</f>
        <v>0</v>
      </c>
      <c r="AB181" s="53">
        <f>IFERROR(HLOOKUP($D181&amp;AB$4,'BUG '!$D$95:$AY$110,$A181,FALSE),"")</f>
        <v>2</v>
      </c>
      <c r="AC181" s="53">
        <f>IFERROR(HLOOKUP($D181,'BSX-II-LD-TS-CLS-AMBER'!$W$86:$AL$101,$A181,FALSE),"")</f>
        <v>111.59277696066344</v>
      </c>
    </row>
    <row r="182" spans="1:29" ht="15.75" thickBot="1" x14ac:dyDescent="0.3">
      <c r="A182" s="45">
        <v>12</v>
      </c>
      <c r="B182" s="86"/>
      <c r="C182" s="89"/>
      <c r="D182" s="54" t="s">
        <v>12</v>
      </c>
      <c r="E182" s="53">
        <f>IFERROR(HLOOKUP($D182,'BSX-II-LD-TS-CLS-AMBER'!$D$14:$S$29,$A182,FALSE),"")</f>
        <v>7963.1871859138182</v>
      </c>
      <c r="F182" s="53">
        <f>IFERROR(HLOOKUP($D182&amp;F$4,'BUG '!$D$23:$AY$38,$A182,FALSE),"")</f>
        <v>1</v>
      </c>
      <c r="G182" s="53">
        <f>IFERROR(HLOOKUP($D182&amp;G$4,'BUG '!$D$23:$AY$38,$A182,FALSE),"")</f>
        <v>0</v>
      </c>
      <c r="H182" s="53">
        <f>IFERROR(HLOOKUP($D182&amp;H$4,'BUG '!$D$23:$AY$38,$A182,FALSE),"")</f>
        <v>2</v>
      </c>
      <c r="I182" s="53">
        <f>IFERROR(HLOOKUP($D182,'BSX-II-LD-TS-CLS-AMBER'!$W$14:$AL$29,$A182,FALSE),"")</f>
        <v>121.15046294359017</v>
      </c>
      <c r="J182" s="53">
        <f>IFERROR(HLOOKUP($D182,'BSX-II-LD-TS-CLS-AMBER'!$D$32:$S$47,$A182,FALSE),"")</f>
        <v>8655.6382455584953</v>
      </c>
      <c r="K182" s="53">
        <f>IFERROR(HLOOKUP($D182&amp;K$4,'BUG '!$D$41:$AY$56,$A182,FALSE),"")</f>
        <v>1</v>
      </c>
      <c r="L182" s="53">
        <f>IFERROR(HLOOKUP($D182&amp;L$4,'BUG '!$D$41:$AY$56,$A182,FALSE),"")</f>
        <v>0</v>
      </c>
      <c r="M182" s="53">
        <f>IFERROR(HLOOKUP($D182&amp;M$4,'BUG '!$D$41:$AY$56,$A182,FALSE),"")</f>
        <v>2</v>
      </c>
      <c r="N182" s="53">
        <f>IFERROR(HLOOKUP($D182,'BSX-II-LD-TS-CLS-AMBER'!$W$32:$AL$47,$A182,FALSE),"")</f>
        <v>131.68528580825014</v>
      </c>
      <c r="O182" s="53">
        <f>IFERROR(HLOOKUP($D182,'BSX-II-LD-TS-CLS-AMBER'!$D$50:$S$65,$A182,FALSE),"")</f>
        <v>8655.6382455584953</v>
      </c>
      <c r="P182" s="53">
        <f>IFERROR(HLOOKUP($D182&amp;P$4,'BUG '!$D$59:$AY$74,$A182,FALSE),"")</f>
        <v>1</v>
      </c>
      <c r="Q182" s="53">
        <f>IFERROR(HLOOKUP($D182&amp;Q$4,'BUG '!$D$59:$AY$74,$A182,FALSE),"")</f>
        <v>0</v>
      </c>
      <c r="R182" s="53">
        <f>IFERROR(HLOOKUP($D182&amp;R$4,'BUG '!$D$59:$AY$74,$A182,FALSE),"")</f>
        <v>2</v>
      </c>
      <c r="S182" s="53">
        <f>IFERROR(HLOOKUP($D182,'BSX-II-LD-TS-CLS-AMBER'!$W$50:$AL$65,$A182,FALSE),"")</f>
        <v>131.68528580825014</v>
      </c>
      <c r="T182" s="53">
        <f>IFERROR(HLOOKUP($D182,'BSX-II-LD-TS-CLS-AMBER'!$D$68:$S$83,$A182,FALSE),"")</f>
        <v>8609.6019320013202</v>
      </c>
      <c r="U182" s="53">
        <f>IFERROR(HLOOKUP($D182&amp;U$4,'BUG '!$D$77:$AY$92,$A182,FALSE),"")</f>
        <v>1</v>
      </c>
      <c r="V182" s="53">
        <f>IFERROR(HLOOKUP($D182&amp;V$4,'BUG '!$D$77:$AY$92,$A182,FALSE),"")</f>
        <v>0</v>
      </c>
      <c r="W182" s="53">
        <f>IFERROR(HLOOKUP($D182&amp;W$4,'BUG '!$D$77:$AY$92,$A182,FALSE),"")</f>
        <v>2</v>
      </c>
      <c r="X182" s="53">
        <f>IFERROR(HLOOKUP($D182,'BSX-II-LD-TS-CLS-AMBER'!$W$68:$AL$83,$A182,FALSE),"")</f>
        <v>130.98489781416484</v>
      </c>
      <c r="Y182" s="53">
        <f>IFERROR(HLOOKUP($D182,'BSX-II-LD-TS-CLS-AMBER'!$D$86:$S$101,$A182,FALSE),"")</f>
        <v>9032.846995418302</v>
      </c>
      <c r="Z182" s="53">
        <f>IFERROR(HLOOKUP($D182&amp;Z$4,'BUG '!$D$95:$AY$110,$A182,FALSE),"")</f>
        <v>1</v>
      </c>
      <c r="AA182" s="53">
        <f>IFERROR(HLOOKUP($D182&amp;AA$4,'BUG '!$D$95:$AY$110,$A182,FALSE),"")</f>
        <v>0</v>
      </c>
      <c r="AB182" s="53">
        <f>IFERROR(HLOOKUP($D182&amp;AB$4,'BUG '!$D$95:$AY$110,$A182,FALSE),"")</f>
        <v>2</v>
      </c>
      <c r="AC182" s="53">
        <f>IFERROR(HLOOKUP($D182,'BSX-II-LD-TS-CLS-AMBER'!$W$86:$AL$101,$A182,FALSE),"")</f>
        <v>137.4240702427949</v>
      </c>
    </row>
    <row r="183" spans="1:29" ht="15.75" thickBot="1" x14ac:dyDescent="0.3">
      <c r="A183" s="45">
        <v>12</v>
      </c>
      <c r="B183" s="86"/>
      <c r="C183" s="89"/>
      <c r="D183" s="54" t="s">
        <v>144</v>
      </c>
      <c r="E183" s="53">
        <f>IFERROR(HLOOKUP($D183,'BSX-II-LD-TS-CLS-AMBER'!$D$14:$S$29,$A183,FALSE),"")</f>
        <v>7756.8253471709859</v>
      </c>
      <c r="F183" s="53">
        <f>IFERROR(HLOOKUP($D183&amp;F$4,'BUG '!$D$23:$AY$38,$A183,FALSE),"")</f>
        <v>1</v>
      </c>
      <c r="G183" s="53">
        <f>IFERROR(HLOOKUP($D183&amp;G$4,'BUG '!$D$23:$AY$38,$A183,FALSE),"")</f>
        <v>0</v>
      </c>
      <c r="H183" s="53">
        <f>IFERROR(HLOOKUP($D183&amp;H$4,'BUG '!$D$23:$AY$38,$A183,FALSE),"")</f>
        <v>2</v>
      </c>
      <c r="I183" s="53">
        <f>IFERROR(HLOOKUP($D183,'BSX-II-LD-TS-CLS-AMBER'!$W$14:$AL$29,$A183,FALSE),"")</f>
        <v>118.01091194297965</v>
      </c>
      <c r="J183" s="53">
        <f>IFERROR(HLOOKUP($D183,'BSX-II-LD-TS-CLS-AMBER'!$D$32:$S$47,$A183,FALSE),"")</f>
        <v>8431.3318990988973</v>
      </c>
      <c r="K183" s="53">
        <f>IFERROR(HLOOKUP($D183&amp;K$4,'BUG '!$D$41:$AY$56,$A183,FALSE),"")</f>
        <v>2</v>
      </c>
      <c r="L183" s="53">
        <f>IFERROR(HLOOKUP($D183&amp;L$4,'BUG '!$D$41:$AY$56,$A183,FALSE),"")</f>
        <v>0</v>
      </c>
      <c r="M183" s="53">
        <f>IFERROR(HLOOKUP($D183&amp;M$4,'BUG '!$D$41:$AY$56,$A183,FALSE),"")</f>
        <v>2</v>
      </c>
      <c r="N183" s="53">
        <f>IFERROR(HLOOKUP($D183,'BSX-II-LD-TS-CLS-AMBER'!$W$32:$AL$47,$A183,FALSE),"")</f>
        <v>128.27273037280395</v>
      </c>
      <c r="O183" s="53">
        <f>IFERROR(HLOOKUP($D183,'BSX-II-LD-TS-CLS-AMBER'!$D$50:$S$65,$A183,FALSE),"")</f>
        <v>8431.3318990988973</v>
      </c>
      <c r="P183" s="53">
        <f>IFERROR(HLOOKUP($D183&amp;P$4,'BUG '!$D$59:$AY$74,$A183,FALSE),"")</f>
        <v>2</v>
      </c>
      <c r="Q183" s="53">
        <f>IFERROR(HLOOKUP($D183&amp;Q$4,'BUG '!$D$59:$AY$74,$A183,FALSE),"")</f>
        <v>0</v>
      </c>
      <c r="R183" s="53">
        <f>IFERROR(HLOOKUP($D183&amp;R$4,'BUG '!$D$59:$AY$74,$A183,FALSE),"")</f>
        <v>2</v>
      </c>
      <c r="S183" s="53">
        <f>IFERROR(HLOOKUP($D183,'BSX-II-LD-TS-CLS-AMBER'!$W$50:$AL$65,$A183,FALSE),"")</f>
        <v>128.27273037280395</v>
      </c>
      <c r="T183" s="53">
        <f>IFERROR(HLOOKUP($D183,'BSX-II-LD-TS-CLS-AMBER'!$D$68:$S$83,$A183,FALSE),"")</f>
        <v>8358.8272066534992</v>
      </c>
      <c r="U183" s="53">
        <f>IFERROR(HLOOKUP($D183&amp;U$4,'BUG '!$D$77:$AY$92,$A183,FALSE),"")</f>
        <v>2</v>
      </c>
      <c r="V183" s="53">
        <f>IFERROR(HLOOKUP($D183&amp;V$4,'BUG '!$D$77:$AY$92,$A183,FALSE),"")</f>
        <v>0</v>
      </c>
      <c r="W183" s="53">
        <f>IFERROR(HLOOKUP($D183&amp;W$4,'BUG '!$D$77:$AY$92,$A183,FALSE),"")</f>
        <v>2</v>
      </c>
      <c r="X183" s="53">
        <f>IFERROR(HLOOKUP($D183,'BSX-II-LD-TS-CLS-AMBER'!$W$68:$AL$83,$A183,FALSE),"")</f>
        <v>127.16965733806722</v>
      </c>
      <c r="Y183" s="53">
        <f>IFERROR(HLOOKUP($D183,'BSX-II-LD-TS-CLS-AMBER'!$D$86:$S$101,$A183,FALSE),"")</f>
        <v>8798.7654811278317</v>
      </c>
      <c r="Z183" s="53">
        <f>IFERROR(HLOOKUP($D183&amp;Z$4,'BUG '!$D$95:$AY$110,$A183,FALSE),"")</f>
        <v>2</v>
      </c>
      <c r="AA183" s="53">
        <f>IFERROR(HLOOKUP($D183&amp;AA$4,'BUG '!$D$95:$AY$110,$A183,FALSE),"")</f>
        <v>0</v>
      </c>
      <c r="AB183" s="53">
        <f>IFERROR(HLOOKUP($D183&amp;AB$4,'BUG '!$D$95:$AY$110,$A183,FALSE),"")</f>
        <v>2</v>
      </c>
      <c r="AC183" s="53">
        <f>IFERROR(HLOOKUP($D183,'BSX-II-LD-TS-CLS-AMBER'!$W$86:$AL$101,$A183,FALSE),"")</f>
        <v>133.86279720465862</v>
      </c>
    </row>
    <row r="184" spans="1:29" ht="15.75" thickBot="1" x14ac:dyDescent="0.3">
      <c r="A184" s="45">
        <v>12</v>
      </c>
      <c r="B184" s="86"/>
      <c r="C184" s="89"/>
      <c r="D184" s="54" t="s">
        <v>13</v>
      </c>
      <c r="E184" s="53">
        <f>IFERROR(HLOOKUP($D184,'BSX-II-LD-TS-CLS-AMBER'!$D$14:$S$29,$A184,FALSE),"")</f>
        <v>7661.8332770742709</v>
      </c>
      <c r="F184" s="53">
        <f>IFERROR(HLOOKUP($D184&amp;F$4,'BUG '!$D$23:$AY$38,$A184,FALSE),"")</f>
        <v>2</v>
      </c>
      <c r="G184" s="53">
        <f>IFERROR(HLOOKUP($D184&amp;G$4,'BUG '!$D$23:$AY$38,$A184,FALSE),"")</f>
        <v>0</v>
      </c>
      <c r="H184" s="53">
        <f>IFERROR(HLOOKUP($D184&amp;H$4,'BUG '!$D$23:$AY$38,$A184,FALSE),"")</f>
        <v>2</v>
      </c>
      <c r="I184" s="53">
        <f>IFERROR(HLOOKUP($D184,'BSX-II-LD-TS-CLS-AMBER'!$W$14:$AL$29,$A184,FALSE),"")</f>
        <v>116.56572008706745</v>
      </c>
      <c r="J184" s="53">
        <f>IFERROR(HLOOKUP($D184,'BSX-II-LD-TS-CLS-AMBER'!$D$32:$S$47,$A184,FALSE),"")</f>
        <v>8328.0796489937711</v>
      </c>
      <c r="K184" s="53">
        <f>IFERROR(HLOOKUP($D184&amp;K$4,'BUG '!$D$41:$AY$56,$A184,FALSE),"")</f>
        <v>2</v>
      </c>
      <c r="L184" s="53">
        <f>IFERROR(HLOOKUP($D184&amp;L$4,'BUG '!$D$41:$AY$56,$A184,FALSE),"")</f>
        <v>0</v>
      </c>
      <c r="M184" s="53">
        <f>IFERROR(HLOOKUP($D184&amp;M$4,'BUG '!$D$41:$AY$56,$A184,FALSE),"")</f>
        <v>2</v>
      </c>
      <c r="N184" s="53">
        <f>IFERROR(HLOOKUP($D184,'BSX-II-LD-TS-CLS-AMBER'!$W$32:$AL$47,$A184,FALSE),"")</f>
        <v>126.7018696598559</v>
      </c>
      <c r="O184" s="53">
        <f>IFERROR(HLOOKUP($D184,'BSX-II-LD-TS-CLS-AMBER'!$D$50:$S$65,$A184,FALSE),"")</f>
        <v>8328.0796489937711</v>
      </c>
      <c r="P184" s="53">
        <f>IFERROR(HLOOKUP($D184&amp;P$4,'BUG '!$D$59:$AY$74,$A184,FALSE),"")</f>
        <v>2</v>
      </c>
      <c r="Q184" s="53">
        <f>IFERROR(HLOOKUP($D184&amp;Q$4,'BUG '!$D$59:$AY$74,$A184,FALSE),"")</f>
        <v>0</v>
      </c>
      <c r="R184" s="53">
        <f>IFERROR(HLOOKUP($D184&amp;R$4,'BUG '!$D$59:$AY$74,$A184,FALSE),"")</f>
        <v>2</v>
      </c>
      <c r="S184" s="53">
        <f>IFERROR(HLOOKUP($D184,'BSX-II-LD-TS-CLS-AMBER'!$W$50:$AL$65,$A184,FALSE),"")</f>
        <v>126.7018696598559</v>
      </c>
      <c r="T184" s="53">
        <f>IFERROR(HLOOKUP($D184,'BSX-II-LD-TS-CLS-AMBER'!$D$68:$S$83,$A184,FALSE),"")</f>
        <v>8283.7855050874041</v>
      </c>
      <c r="U184" s="53">
        <f>IFERROR(HLOOKUP($D184&amp;U$4,'BUG '!$D$77:$AY$92,$A184,FALSE),"")</f>
        <v>2</v>
      </c>
      <c r="V184" s="53">
        <f>IFERROR(HLOOKUP($D184&amp;V$4,'BUG '!$D$77:$AY$92,$A184,FALSE),"")</f>
        <v>0</v>
      </c>
      <c r="W184" s="53">
        <f>IFERROR(HLOOKUP($D184&amp;W$4,'BUG '!$D$77:$AY$92,$A184,FALSE),"")</f>
        <v>2</v>
      </c>
      <c r="X184" s="53">
        <f>IFERROR(HLOOKUP($D184,'BSX-II-LD-TS-CLS-AMBER'!$W$68:$AL$83,$A184,FALSE),"")</f>
        <v>126.027986713912</v>
      </c>
      <c r="Y184" s="53">
        <f>IFERROR(HLOOKUP($D184,'BSX-II-LD-TS-CLS-AMBER'!$D$86:$S$101,$A184,FALSE),"")</f>
        <v>8691.0135452598042</v>
      </c>
      <c r="Z184" s="53">
        <f>IFERROR(HLOOKUP($D184&amp;Z$4,'BUG '!$D$95:$AY$110,$A184,FALSE),"")</f>
        <v>2</v>
      </c>
      <c r="AA184" s="53">
        <f>IFERROR(HLOOKUP($D184&amp;AA$4,'BUG '!$D$95:$AY$110,$A184,FALSE),"")</f>
        <v>0</v>
      </c>
      <c r="AB184" s="53">
        <f>IFERROR(HLOOKUP($D184&amp;AB$4,'BUG '!$D$95:$AY$110,$A184,FALSE),"")</f>
        <v>2</v>
      </c>
      <c r="AC184" s="53">
        <f>IFERROR(HLOOKUP($D184,'BSX-II-LD-TS-CLS-AMBER'!$W$86:$AL$101,$A184,FALSE),"")</f>
        <v>132.22347910140329</v>
      </c>
    </row>
    <row r="185" spans="1:29" ht="15.75" thickBot="1" x14ac:dyDescent="0.3">
      <c r="A185" s="45">
        <v>12</v>
      </c>
      <c r="B185" s="86"/>
      <c r="C185" s="89"/>
      <c r="D185" s="54" t="s">
        <v>145</v>
      </c>
      <c r="E185" s="53">
        <f>IFERROR(HLOOKUP($D185,'BSX-II-LD-TS-CLS-AMBER'!$D$14:$S$29,$A185,FALSE),"")</f>
        <v>7710.986907611933</v>
      </c>
      <c r="F185" s="53">
        <f>IFERROR(HLOOKUP($D185&amp;F$4,'BUG '!$D$23:$AY$38,$A185,FALSE),"")</f>
        <v>2</v>
      </c>
      <c r="G185" s="53">
        <f>IFERROR(HLOOKUP($D185&amp;G$4,'BUG '!$D$23:$AY$38,$A185,FALSE),"")</f>
        <v>0</v>
      </c>
      <c r="H185" s="53">
        <f>IFERROR(HLOOKUP($D185&amp;H$4,'BUG '!$D$23:$AY$38,$A185,FALSE),"")</f>
        <v>1</v>
      </c>
      <c r="I185" s="53">
        <f>IFERROR(HLOOKUP($D185,'BSX-II-LD-TS-CLS-AMBER'!$W$14:$AL$29,$A185,FALSE),"")</f>
        <v>117.3135343674513</v>
      </c>
      <c r="J185" s="53">
        <f>IFERROR(HLOOKUP($D185,'BSX-II-LD-TS-CLS-AMBER'!$D$32:$S$47,$A185,FALSE),"")</f>
        <v>8381.5075082738385</v>
      </c>
      <c r="K185" s="53">
        <f>IFERROR(HLOOKUP($D185&amp;K$4,'BUG '!$D$41:$AY$56,$A185,FALSE),"")</f>
        <v>2</v>
      </c>
      <c r="L185" s="53">
        <f>IFERROR(HLOOKUP($D185&amp;L$4,'BUG '!$D$41:$AY$56,$A185,FALSE),"")</f>
        <v>0</v>
      </c>
      <c r="M185" s="53">
        <f>IFERROR(HLOOKUP($D185&amp;M$4,'BUG '!$D$41:$AY$56,$A185,FALSE),"")</f>
        <v>2</v>
      </c>
      <c r="N185" s="53">
        <f>IFERROR(HLOOKUP($D185,'BSX-II-LD-TS-CLS-AMBER'!$W$32:$AL$47,$A185,FALSE),"")</f>
        <v>127.51471126896877</v>
      </c>
      <c r="O185" s="53">
        <f>IFERROR(HLOOKUP($D185,'BSX-II-LD-TS-CLS-AMBER'!$D$50:$S$65,$A185,FALSE),"")</f>
        <v>8381.5075082738385</v>
      </c>
      <c r="P185" s="53">
        <f>IFERROR(HLOOKUP($D185&amp;P$4,'BUG '!$D$59:$AY$74,$A185,FALSE),"")</f>
        <v>2</v>
      </c>
      <c r="Q185" s="53">
        <f>IFERROR(HLOOKUP($D185&amp;Q$4,'BUG '!$D$59:$AY$74,$A185,FALSE),"")</f>
        <v>0</v>
      </c>
      <c r="R185" s="53">
        <f>IFERROR(HLOOKUP($D185&amp;R$4,'BUG '!$D$59:$AY$74,$A185,FALSE),"")</f>
        <v>2</v>
      </c>
      <c r="S185" s="53">
        <f>IFERROR(HLOOKUP($D185,'BSX-II-LD-TS-CLS-AMBER'!$W$50:$AL$65,$A185,FALSE),"")</f>
        <v>127.51471126896877</v>
      </c>
      <c r="T185" s="53">
        <f>IFERROR(HLOOKUP($D185,'BSX-II-LD-TS-CLS-AMBER'!$D$68:$S$83,$A185,FALSE),"")</f>
        <v>8309.4312774494847</v>
      </c>
      <c r="U185" s="53">
        <f>IFERROR(HLOOKUP($D185&amp;U$4,'BUG '!$D$77:$AY$92,$A185,FALSE),"")</f>
        <v>2</v>
      </c>
      <c r="V185" s="53">
        <f>IFERROR(HLOOKUP($D185&amp;V$4,'BUG '!$D$77:$AY$92,$A185,FALSE),"")</f>
        <v>0</v>
      </c>
      <c r="W185" s="53">
        <f>IFERROR(HLOOKUP($D185&amp;W$4,'BUG '!$D$77:$AY$92,$A185,FALSE),"")</f>
        <v>1</v>
      </c>
      <c r="X185" s="53">
        <f>IFERROR(HLOOKUP($D185,'BSX-II-LD-TS-CLS-AMBER'!$W$68:$AL$83,$A185,FALSE),"")</f>
        <v>126.41815677040746</v>
      </c>
      <c r="Y185" s="53">
        <f>IFERROR(HLOOKUP($D185,'BSX-II-LD-TS-CLS-AMBER'!$D$86:$S$101,$A185,FALSE),"")</f>
        <v>8746.7697661736383</v>
      </c>
      <c r="Z185" s="53">
        <f>IFERROR(HLOOKUP($D185&amp;Z$4,'BUG '!$D$95:$AY$110,$A185,FALSE),"")</f>
        <v>2</v>
      </c>
      <c r="AA185" s="53">
        <f>IFERROR(HLOOKUP($D185&amp;AA$4,'BUG '!$D$95:$AY$110,$A185,FALSE),"")</f>
        <v>0</v>
      </c>
      <c r="AB185" s="53">
        <f>IFERROR(HLOOKUP($D185&amp;AB$4,'BUG '!$D$95:$AY$110,$A185,FALSE),"")</f>
        <v>2</v>
      </c>
      <c r="AC185" s="53">
        <f>IFERROR(HLOOKUP($D185,'BSX-II-LD-TS-CLS-AMBER'!$W$86:$AL$101,$A185,FALSE),"")</f>
        <v>133.07174397550355</v>
      </c>
    </row>
    <row r="186" spans="1:29" ht="15.75" thickBot="1" x14ac:dyDescent="0.3">
      <c r="A186" s="45">
        <v>12</v>
      </c>
      <c r="B186" s="86"/>
      <c r="C186" s="89"/>
      <c r="D186" s="54" t="s">
        <v>14</v>
      </c>
      <c r="E186" s="53">
        <f>IFERROR(HLOOKUP($D186,'BSX-II-LD-TS-CLS-AMBER'!$D$14:$S$29,$A186,FALSE),"")</f>
        <v>6912.7064778076001</v>
      </c>
      <c r="F186" s="53">
        <f>IFERROR(HLOOKUP($D186&amp;F$4,'BUG '!$D$23:$AY$38,$A186,FALSE),"")</f>
        <v>2</v>
      </c>
      <c r="G186" s="53">
        <f>IFERROR(HLOOKUP($D186&amp;G$4,'BUG '!$D$23:$AY$38,$A186,FALSE),"")</f>
        <v>0</v>
      </c>
      <c r="H186" s="53">
        <f>IFERROR(HLOOKUP($D186&amp;H$4,'BUG '!$D$23:$AY$38,$A186,FALSE),"")</f>
        <v>2</v>
      </c>
      <c r="I186" s="53">
        <f>IFERROR(HLOOKUP($D186,'BSX-II-LD-TS-CLS-AMBER'!$W$14:$AL$29,$A186,FALSE),"")</f>
        <v>105.16864296006629</v>
      </c>
      <c r="J186" s="53">
        <f>IFERROR(HLOOKUP($D186,'BSX-II-LD-TS-CLS-AMBER'!$D$32:$S$47,$A186,FALSE),"")</f>
        <v>7513.8113889213055</v>
      </c>
      <c r="K186" s="53">
        <f>IFERROR(HLOOKUP($D186&amp;K$4,'BUG '!$D$41:$AY$56,$A186,FALSE),"")</f>
        <v>2</v>
      </c>
      <c r="L186" s="53">
        <f>IFERROR(HLOOKUP($D186&amp;L$4,'BUG '!$D$41:$AY$56,$A186,FALSE),"")</f>
        <v>0</v>
      </c>
      <c r="M186" s="53">
        <f>IFERROR(HLOOKUP($D186&amp;M$4,'BUG '!$D$41:$AY$56,$A186,FALSE),"")</f>
        <v>2</v>
      </c>
      <c r="N186" s="53">
        <f>IFERROR(HLOOKUP($D186,'BSX-II-LD-TS-CLS-AMBER'!$W$32:$AL$47,$A186,FALSE),"")</f>
        <v>114.31374234789816</v>
      </c>
      <c r="O186" s="53">
        <f>IFERROR(HLOOKUP($D186,'BSX-II-LD-TS-CLS-AMBER'!$D$50:$S$65,$A186,FALSE),"")</f>
        <v>7513.8113889213055</v>
      </c>
      <c r="P186" s="53">
        <f>IFERROR(HLOOKUP($D186&amp;P$4,'BUG '!$D$59:$AY$74,$A186,FALSE),"")</f>
        <v>2</v>
      </c>
      <c r="Q186" s="53">
        <f>IFERROR(HLOOKUP($D186&amp;Q$4,'BUG '!$D$59:$AY$74,$A186,FALSE),"")</f>
        <v>0</v>
      </c>
      <c r="R186" s="53">
        <f>IFERROR(HLOOKUP($D186&amp;R$4,'BUG '!$D$59:$AY$74,$A186,FALSE),"")</f>
        <v>2</v>
      </c>
      <c r="S186" s="53">
        <f>IFERROR(HLOOKUP($D186,'BSX-II-LD-TS-CLS-AMBER'!$W$50:$AL$65,$A186,FALSE),"")</f>
        <v>114.31374234789816</v>
      </c>
      <c r="T186" s="53">
        <f>IFERROR(HLOOKUP($D186,'BSX-II-LD-TS-CLS-AMBER'!$D$68:$S$83,$A186,FALSE),"")</f>
        <v>7473.8480531976384</v>
      </c>
      <c r="U186" s="53">
        <f>IFERROR(HLOOKUP($D186&amp;U$4,'BUG '!$D$77:$AY$92,$A186,FALSE),"")</f>
        <v>2</v>
      </c>
      <c r="V186" s="53">
        <f>IFERROR(HLOOKUP($D186&amp;V$4,'BUG '!$D$77:$AY$92,$A186,FALSE),"")</f>
        <v>0</v>
      </c>
      <c r="W186" s="53">
        <f>IFERROR(HLOOKUP($D186&amp;W$4,'BUG '!$D$77:$AY$92,$A186,FALSE),"")</f>
        <v>2</v>
      </c>
      <c r="X186" s="53">
        <f>IFERROR(HLOOKUP($D186,'BSX-II-LD-TS-CLS-AMBER'!$W$68:$AL$83,$A186,FALSE),"")</f>
        <v>113.7057475198654</v>
      </c>
      <c r="Y186" s="53">
        <f>IFERROR(HLOOKUP($D186,'BSX-II-LD-TS-CLS-AMBER'!$D$86:$S$101,$A186,FALSE),"")</f>
        <v>7841.2598474046226</v>
      </c>
      <c r="Z186" s="53">
        <f>IFERROR(HLOOKUP($D186&amp;Z$4,'BUG '!$D$95:$AY$110,$A186,FALSE),"")</f>
        <v>2</v>
      </c>
      <c r="AA186" s="53">
        <f>IFERROR(HLOOKUP($D186&amp;AA$4,'BUG '!$D$95:$AY$110,$A186,FALSE),"")</f>
        <v>0</v>
      </c>
      <c r="AB186" s="53">
        <f>IFERROR(HLOOKUP($D186&amp;AB$4,'BUG '!$D$95:$AY$110,$A186,FALSE),"")</f>
        <v>2</v>
      </c>
      <c r="AC186" s="53">
        <f>IFERROR(HLOOKUP($D186,'BSX-II-LD-TS-CLS-AMBER'!$W$86:$AL$101,$A186,FALSE),"")</f>
        <v>119.29548287581046</v>
      </c>
    </row>
    <row r="187" spans="1:29" ht="15.75" thickBot="1" x14ac:dyDescent="0.3">
      <c r="A187" s="45">
        <v>12</v>
      </c>
      <c r="B187" s="86"/>
      <c r="C187" s="89"/>
      <c r="D187" s="54" t="s">
        <v>15</v>
      </c>
      <c r="E187" s="53">
        <f>IFERROR(HLOOKUP($D187,'BSX-II-LD-TS-CLS-AMBER'!$D$14:$S$29,$A187,FALSE),"")</f>
        <v>6237.9568317043777</v>
      </c>
      <c r="F187" s="53">
        <f>IFERROR(HLOOKUP($D187&amp;F$4,'BUG '!$D$23:$AY$38,$A187,FALSE),"")</f>
        <v>2</v>
      </c>
      <c r="G187" s="53">
        <f>IFERROR(HLOOKUP($D187&amp;G$4,'BUG '!$D$23:$AY$38,$A187,FALSE),"")</f>
        <v>0</v>
      </c>
      <c r="H187" s="53">
        <f>IFERROR(HLOOKUP($D187&amp;H$4,'BUG '!$D$23:$AY$38,$A187,FALSE),"")</f>
        <v>2</v>
      </c>
      <c r="I187" s="53">
        <f>IFERROR(HLOOKUP($D187,'BSX-II-LD-TS-CLS-AMBER'!$W$14:$AL$29,$A187,FALSE),"")</f>
        <v>94.903126140239308</v>
      </c>
      <c r="J187" s="53">
        <f>IFERROR(HLOOKUP($D187,'BSX-II-LD-TS-CLS-AMBER'!$D$32:$S$47,$A187,FALSE),"")</f>
        <v>6780.3878605482369</v>
      </c>
      <c r="K187" s="53">
        <f>IFERROR(HLOOKUP($D187&amp;K$4,'BUG '!$D$41:$AY$56,$A187,FALSE),"")</f>
        <v>3</v>
      </c>
      <c r="L187" s="53">
        <f>IFERROR(HLOOKUP($D187&amp;L$4,'BUG '!$D$41:$AY$56,$A187,FALSE),"")</f>
        <v>0</v>
      </c>
      <c r="M187" s="53">
        <f>IFERROR(HLOOKUP($D187&amp;M$4,'BUG '!$D$41:$AY$56,$A187,FALSE),"")</f>
        <v>3</v>
      </c>
      <c r="N187" s="53">
        <f>IFERROR(HLOOKUP($D187,'BSX-II-LD-TS-CLS-AMBER'!$W$32:$AL$47,$A187,FALSE),"")</f>
        <v>103.15557189156446</v>
      </c>
      <c r="O187" s="53">
        <f>IFERROR(HLOOKUP($D187,'BSX-II-LD-TS-CLS-AMBER'!$D$50:$S$65,$A187,FALSE),"")</f>
        <v>6780.3878605482369</v>
      </c>
      <c r="P187" s="53">
        <f>IFERROR(HLOOKUP($D187&amp;P$4,'BUG '!$D$59:$AY$74,$A187,FALSE),"")</f>
        <v>3</v>
      </c>
      <c r="Q187" s="53">
        <f>IFERROR(HLOOKUP($D187&amp;Q$4,'BUG '!$D$59:$AY$74,$A187,FALSE),"")</f>
        <v>0</v>
      </c>
      <c r="R187" s="53">
        <f>IFERROR(HLOOKUP($D187&amp;R$4,'BUG '!$D$59:$AY$74,$A187,FALSE),"")</f>
        <v>3</v>
      </c>
      <c r="S187" s="53">
        <f>IFERROR(HLOOKUP($D187,'BSX-II-LD-TS-CLS-AMBER'!$W$50:$AL$65,$A187,FALSE),"")</f>
        <v>103.15557189156446</v>
      </c>
      <c r="T187" s="53">
        <f>IFERROR(HLOOKUP($D187,'BSX-II-LD-TS-CLS-AMBER'!$D$68:$S$83,$A187,FALSE),"")</f>
        <v>6744.3253481451047</v>
      </c>
      <c r="U187" s="53">
        <f>IFERROR(HLOOKUP($D187&amp;U$4,'BUG '!$D$77:$AY$92,$A187,FALSE),"")</f>
        <v>3</v>
      </c>
      <c r="V187" s="53">
        <f>IFERROR(HLOOKUP($D187&amp;V$4,'BUG '!$D$77:$AY$92,$A187,FALSE),"")</f>
        <v>0</v>
      </c>
      <c r="W187" s="53">
        <f>IFERROR(HLOOKUP($D187&amp;W$4,'BUG '!$D$77:$AY$92,$A187,FALSE),"")</f>
        <v>3</v>
      </c>
      <c r="X187" s="53">
        <f>IFERROR(HLOOKUP($D187,'BSX-II-LD-TS-CLS-AMBER'!$W$68:$AL$83,$A187,FALSE),"")</f>
        <v>102.6069234709576</v>
      </c>
      <c r="Y187" s="53">
        <f>IFERROR(HLOOKUP($D187,'BSX-II-LD-TS-CLS-AMBER'!$D$86:$S$101,$A187,FALSE),"")</f>
        <v>7075.8740576238142</v>
      </c>
      <c r="Z187" s="53">
        <f>IFERROR(HLOOKUP($D187&amp;Z$4,'BUG '!$D$95:$AY$110,$A187,FALSE),"")</f>
        <v>3</v>
      </c>
      <c r="AA187" s="53">
        <f>IFERROR(HLOOKUP($D187&amp;AA$4,'BUG '!$D$95:$AY$110,$A187,FALSE),"")</f>
        <v>0</v>
      </c>
      <c r="AB187" s="53">
        <f>IFERROR(HLOOKUP($D187&amp;AB$4,'BUG '!$D$95:$AY$110,$A187,FALSE),"")</f>
        <v>3</v>
      </c>
      <c r="AC187" s="53">
        <f>IFERROR(HLOOKUP($D187,'BSX-II-LD-TS-CLS-AMBER'!$W$86:$AL$101,$A187,FALSE),"")</f>
        <v>107.65104446220441</v>
      </c>
    </row>
    <row r="188" spans="1:29" ht="15.75" thickBot="1" x14ac:dyDescent="0.3">
      <c r="A188" s="45">
        <v>12</v>
      </c>
      <c r="B188" s="86"/>
      <c r="C188" s="89"/>
      <c r="D188" s="54" t="s">
        <v>18</v>
      </c>
      <c r="E188" s="53">
        <f>IFERROR(HLOOKUP($D188,'BSX-II-LD-TS-CLS-AMBER'!$D$14:$S$29,$A188,FALSE),"")</f>
        <v>9101.8191949074298</v>
      </c>
      <c r="F188" s="53">
        <f>IFERROR(HLOOKUP($D188&amp;F$4,'BUG '!$D$23:$AY$38,$A188,FALSE),"")</f>
        <v>4</v>
      </c>
      <c r="G188" s="53">
        <f>IFERROR(HLOOKUP($D188&amp;G$4,'BUG '!$D$23:$AY$38,$A188,FALSE),"")</f>
        <v>0</v>
      </c>
      <c r="H188" s="53">
        <f>IFERROR(HLOOKUP($D188&amp;H$4,'BUG '!$D$23:$AY$38,$A188,FALSE),"")</f>
        <v>3</v>
      </c>
      <c r="I188" s="53">
        <f>IFERROR(HLOOKUP($D188,'BSX-II-LD-TS-CLS-AMBER'!$W$14:$AL$29,$A188,FALSE),"")</f>
        <v>138.47340058041732</v>
      </c>
      <c r="J188" s="53">
        <f>IFERROR(HLOOKUP($D188,'BSX-II-LD-TS-CLS-AMBER'!$D$32:$S$47,$A188,FALSE),"")</f>
        <v>9893.2817335950331</v>
      </c>
      <c r="K188" s="53">
        <f>IFERROR(HLOOKUP($D188&amp;K$4,'BUG '!$D$41:$AY$56,$A188,FALSE),"")</f>
        <v>4</v>
      </c>
      <c r="L188" s="53">
        <f>IFERROR(HLOOKUP($D188&amp;L$4,'BUG '!$D$41:$AY$56,$A188,FALSE),"")</f>
        <v>0</v>
      </c>
      <c r="M188" s="53">
        <f>IFERROR(HLOOKUP($D188&amp;M$4,'BUG '!$D$41:$AY$56,$A188,FALSE),"")</f>
        <v>3</v>
      </c>
      <c r="N188" s="53">
        <f>IFERROR(HLOOKUP($D188,'BSX-II-LD-TS-CLS-AMBER'!$W$32:$AL$47,$A188,FALSE),"")</f>
        <v>150.51456584827972</v>
      </c>
      <c r="O188" s="53">
        <f>IFERROR(HLOOKUP($D188,'BSX-II-LD-TS-CLS-AMBER'!$D$50:$S$65,$A188,FALSE),"")</f>
        <v>9893.2817335950331</v>
      </c>
      <c r="P188" s="53">
        <f>IFERROR(HLOOKUP($D188&amp;P$4,'BUG '!$D$59:$AY$74,$A188,FALSE),"")</f>
        <v>4</v>
      </c>
      <c r="Q188" s="53">
        <f>IFERROR(HLOOKUP($D188&amp;Q$4,'BUG '!$D$59:$AY$74,$A188,FALSE),"")</f>
        <v>0</v>
      </c>
      <c r="R188" s="53">
        <f>IFERROR(HLOOKUP($D188&amp;R$4,'BUG '!$D$59:$AY$74,$A188,FALSE),"")</f>
        <v>3</v>
      </c>
      <c r="S188" s="53">
        <f>IFERROR(HLOOKUP($D188,'BSX-II-LD-TS-CLS-AMBER'!$W$50:$AL$65,$A188,FALSE),"")</f>
        <v>150.51456584827972</v>
      </c>
      <c r="T188" s="53">
        <f>IFERROR(HLOOKUP($D188,'BSX-II-LD-TS-CLS-AMBER'!$D$68:$S$83,$A188,FALSE),"")</f>
        <v>9840.6628270423025</v>
      </c>
      <c r="U188" s="53">
        <f>IFERROR(HLOOKUP($D188&amp;U$4,'BUG '!$D$77:$AY$92,$A188,FALSE),"")</f>
        <v>4</v>
      </c>
      <c r="V188" s="53">
        <f>IFERROR(HLOOKUP($D188&amp;V$4,'BUG '!$D$77:$AY$92,$A188,FALSE),"")</f>
        <v>0</v>
      </c>
      <c r="W188" s="53">
        <f>IFERROR(HLOOKUP($D188&amp;W$4,'BUG '!$D$77:$AY$92,$A188,FALSE),"")</f>
        <v>3</v>
      </c>
      <c r="X188" s="53">
        <f>IFERROR(HLOOKUP($D188,'BSX-II-LD-TS-CLS-AMBER'!$W$68:$AL$83,$A188,FALSE),"")</f>
        <v>149.71403149694294</v>
      </c>
      <c r="Y188" s="53">
        <f>IFERROR(HLOOKUP($D188,'BSX-II-LD-TS-CLS-AMBER'!$D$86:$S$101,$A188,FALSE),"")</f>
        <v>10324.426419737058</v>
      </c>
      <c r="Z188" s="53">
        <f>IFERROR(HLOOKUP($D188&amp;Z$4,'BUG '!$D$95:$AY$110,$A188,FALSE),"")</f>
        <v>4</v>
      </c>
      <c r="AA188" s="53">
        <f>IFERROR(HLOOKUP($D188&amp;AA$4,'BUG '!$D$95:$AY$110,$A188,FALSE),"")</f>
        <v>0</v>
      </c>
      <c r="AB188" s="53">
        <f>IFERROR(HLOOKUP($D188&amp;AB$4,'BUG '!$D$95:$AY$110,$A188,FALSE),"")</f>
        <v>3</v>
      </c>
      <c r="AC188" s="53">
        <f>IFERROR(HLOOKUP($D188,'BSX-II-LD-TS-CLS-AMBER'!$W$86:$AL$101,$A188,FALSE),"")</f>
        <v>157.07392168185493</v>
      </c>
    </row>
    <row r="189" spans="1:29" ht="15.75" thickBot="1" x14ac:dyDescent="0.3">
      <c r="A189" s="45">
        <v>12</v>
      </c>
      <c r="B189" s="86"/>
      <c r="C189" s="89"/>
      <c r="D189" s="54" t="s">
        <v>19</v>
      </c>
      <c r="E189" s="53">
        <f>IFERROR(HLOOKUP($D189,'BSX-II-LD-TS-CLS-AMBER'!$D$14:$S$29,$A189,FALSE),"")</f>
        <v>9026.8433938821272</v>
      </c>
      <c r="F189" s="53">
        <f>IFERROR(HLOOKUP($D189&amp;F$4,'BUG '!$D$23:$AY$38,$A189,FALSE),"")</f>
        <v>4</v>
      </c>
      <c r="G189" s="53">
        <f>IFERROR(HLOOKUP($D189&amp;G$4,'BUG '!$D$23:$AY$38,$A189,FALSE),"")</f>
        <v>0</v>
      </c>
      <c r="H189" s="53">
        <f>IFERROR(HLOOKUP($D189&amp;H$4,'BUG '!$D$23:$AY$38,$A189,FALSE),"")</f>
        <v>3</v>
      </c>
      <c r="I189" s="53">
        <f>IFERROR(HLOOKUP($D189,'BSX-II-LD-TS-CLS-AMBER'!$W$14:$AL$29,$A189,FALSE),"")</f>
        <v>137.33273255495013</v>
      </c>
      <c r="J189" s="53">
        <f>IFERROR(HLOOKUP($D189,'BSX-II-LD-TS-CLS-AMBER'!$D$32:$S$47,$A189,FALSE),"")</f>
        <v>9811.7862976979668</v>
      </c>
      <c r="K189" s="53">
        <f>IFERROR(HLOOKUP($D189&amp;K$4,'BUG '!$D$41:$AY$56,$A189,FALSE),"")</f>
        <v>4</v>
      </c>
      <c r="L189" s="53">
        <f>IFERROR(HLOOKUP($D189&amp;L$4,'BUG '!$D$41:$AY$56,$A189,FALSE),"")</f>
        <v>0</v>
      </c>
      <c r="M189" s="53">
        <f>IFERROR(HLOOKUP($D189&amp;M$4,'BUG '!$D$41:$AY$56,$A189,FALSE),"")</f>
        <v>3</v>
      </c>
      <c r="N189" s="53">
        <f>IFERROR(HLOOKUP($D189,'BSX-II-LD-TS-CLS-AMBER'!$W$32:$AL$47,$A189,FALSE),"")</f>
        <v>149.27470929885888</v>
      </c>
      <c r="O189" s="53">
        <f>IFERROR(HLOOKUP($D189,'BSX-II-LD-TS-CLS-AMBER'!$D$50:$S$65,$A189,FALSE),"")</f>
        <v>9811.7862976979668</v>
      </c>
      <c r="P189" s="53">
        <f>IFERROR(HLOOKUP($D189&amp;P$4,'BUG '!$D$59:$AY$74,$A189,FALSE),"")</f>
        <v>4</v>
      </c>
      <c r="Q189" s="53">
        <f>IFERROR(HLOOKUP($D189&amp;Q$4,'BUG '!$D$59:$AY$74,$A189,FALSE),"")</f>
        <v>0</v>
      </c>
      <c r="R189" s="53">
        <f>IFERROR(HLOOKUP($D189&amp;R$4,'BUG '!$D$59:$AY$74,$A189,FALSE),"")</f>
        <v>3</v>
      </c>
      <c r="S189" s="53">
        <f>IFERROR(HLOOKUP($D189,'BSX-II-LD-TS-CLS-AMBER'!$W$50:$AL$65,$A189,FALSE),"")</f>
        <v>149.27470929885888</v>
      </c>
      <c r="T189" s="53">
        <f>IFERROR(HLOOKUP($D189,'BSX-II-LD-TS-CLS-AMBER'!$D$68:$S$83,$A189,FALSE),"")</f>
        <v>9759.6008368755211</v>
      </c>
      <c r="U189" s="53">
        <f>IFERROR(HLOOKUP($D189&amp;U$4,'BUG '!$D$77:$AY$92,$A189,FALSE),"")</f>
        <v>4</v>
      </c>
      <c r="V189" s="53">
        <f>IFERROR(HLOOKUP($D189&amp;V$4,'BUG '!$D$77:$AY$92,$A189,FALSE),"")</f>
        <v>0</v>
      </c>
      <c r="W189" s="53">
        <f>IFERROR(HLOOKUP($D189&amp;W$4,'BUG '!$D$77:$AY$92,$A189,FALSE),"")</f>
        <v>3</v>
      </c>
      <c r="X189" s="53">
        <f>IFERROR(HLOOKUP($D189,'BSX-II-LD-TS-CLS-AMBER'!$W$68:$AL$83,$A189,FALSE),"")</f>
        <v>148.48076931101738</v>
      </c>
      <c r="Y189" s="53">
        <f>IFERROR(HLOOKUP($D189,'BSX-II-LD-TS-CLS-AMBER'!$D$86:$S$101,$A189,FALSE),"")</f>
        <v>10239.37945007415</v>
      </c>
      <c r="Z189" s="53">
        <f>IFERROR(HLOOKUP($D189&amp;Z$4,'BUG '!$D$95:$AY$110,$A189,FALSE),"")</f>
        <v>4</v>
      </c>
      <c r="AA189" s="53">
        <f>IFERROR(HLOOKUP($D189&amp;AA$4,'BUG '!$D$95:$AY$110,$A189,FALSE),"")</f>
        <v>0</v>
      </c>
      <c r="AB189" s="53">
        <f>IFERROR(HLOOKUP($D189&amp;AB$4,'BUG '!$D$95:$AY$110,$A189,FALSE),"")</f>
        <v>3</v>
      </c>
      <c r="AC189" s="53">
        <f>IFERROR(HLOOKUP($D189,'BSX-II-LD-TS-CLS-AMBER'!$W$86:$AL$101,$A189,FALSE),"")</f>
        <v>155.78003275195047</v>
      </c>
    </row>
    <row r="190" spans="1:29" ht="15.75" thickBot="1" x14ac:dyDescent="0.3">
      <c r="A190" s="45">
        <v>12</v>
      </c>
      <c r="B190" s="87"/>
      <c r="C190" s="90"/>
      <c r="D190" s="55" t="s">
        <v>117</v>
      </c>
      <c r="E190" s="53">
        <f>IFERROR(HLOOKUP($D190,'BSX-II-LD-TS-CLS-AMBER'!$D$14:$S$29,$A190,FALSE),"")</f>
        <v>8539.632411630002</v>
      </c>
      <c r="F190" s="53">
        <f>IFERROR(HLOOKUP($D190&amp;F$4,'BUG '!$D$23:$AY$38,$A190,FALSE),"")</f>
        <v>3</v>
      </c>
      <c r="G190" s="53">
        <f>IFERROR(HLOOKUP($D190&amp;G$4,'BUG '!$D$23:$AY$38,$A190,FALSE),"")</f>
        <v>0</v>
      </c>
      <c r="H190" s="53">
        <f>IFERROR(HLOOKUP($D190&amp;H$4,'BUG '!$D$23:$AY$38,$A190,FALSE),"")</f>
        <v>3</v>
      </c>
      <c r="I190" s="53">
        <f>IFERROR(HLOOKUP($D190,'BSX-II-LD-TS-CLS-AMBER'!$W$14:$AL$29,$A190,FALSE),"")</f>
        <v>129.92039442035778</v>
      </c>
      <c r="J190" s="53">
        <f>IFERROR(HLOOKUP($D190,'BSX-II-LD-TS-CLS-AMBER'!$D$32:$S$47,$A190,FALSE),"")</f>
        <v>8894.5871111106444</v>
      </c>
      <c r="K190" s="53">
        <f>IFERROR(HLOOKUP($D190&amp;K$4,'BUG '!$D$41:$AY$56,$A190,FALSE),"")</f>
        <v>3</v>
      </c>
      <c r="L190" s="53">
        <f>IFERROR(HLOOKUP($D190&amp;L$4,'BUG '!$D$41:$AY$56,$A190,FALSE),"")</f>
        <v>0</v>
      </c>
      <c r="M190" s="53">
        <f>IFERROR(HLOOKUP($D190&amp;M$4,'BUG '!$D$41:$AY$56,$A190,FALSE),"")</f>
        <v>3</v>
      </c>
      <c r="N190" s="53">
        <f>IFERROR(HLOOKUP($D190,'BSX-II-LD-TS-CLS-AMBER'!$W$32:$AL$47,$A190,FALSE),"")</f>
        <v>135.32060983186426</v>
      </c>
      <c r="O190" s="53">
        <f>IFERROR(HLOOKUP($D190,'BSX-II-LD-TS-CLS-AMBER'!$D$50:$S$65,$A190,FALSE),"")</f>
        <v>8894.5871111106444</v>
      </c>
      <c r="P190" s="53">
        <f>IFERROR(HLOOKUP($D190&amp;P$4,'BUG '!$D$59:$AY$74,$A190,FALSE),"")</f>
        <v>3</v>
      </c>
      <c r="Q190" s="53">
        <f>IFERROR(HLOOKUP($D190&amp;Q$4,'BUG '!$D$59:$AY$74,$A190,FALSE),"")</f>
        <v>0</v>
      </c>
      <c r="R190" s="53">
        <f>IFERROR(HLOOKUP($D190&amp;R$4,'BUG '!$D$59:$AY$74,$A190,FALSE),"")</f>
        <v>3</v>
      </c>
      <c r="S190" s="53">
        <f>IFERROR(HLOOKUP($D190,'BSX-II-LD-TS-CLS-AMBER'!$W$50:$AL$65,$A190,FALSE),"")</f>
        <v>135.32060983186426</v>
      </c>
      <c r="T190" s="53">
        <f>IFERROR(HLOOKUP($D190,'BSX-II-LD-TS-CLS-AMBER'!$D$68:$S$83,$A190,FALSE),"")</f>
        <v>8818.09868548138</v>
      </c>
      <c r="U190" s="53">
        <f>IFERROR(HLOOKUP($D190&amp;U$4,'BUG '!$D$77:$AY$92,$A190,FALSE),"")</f>
        <v>3</v>
      </c>
      <c r="V190" s="53">
        <f>IFERROR(HLOOKUP($D190&amp;V$4,'BUG '!$D$77:$AY$92,$A190,FALSE),"")</f>
        <v>0</v>
      </c>
      <c r="W190" s="53">
        <f>IFERROR(HLOOKUP($D190&amp;W$4,'BUG '!$D$77:$AY$92,$A190,FALSE),"")</f>
        <v>3</v>
      </c>
      <c r="X190" s="53">
        <f>IFERROR(HLOOKUP($D190,'BSX-II-LD-TS-CLS-AMBER'!$W$68:$AL$83,$A190,FALSE),"")</f>
        <v>134.15692901431376</v>
      </c>
      <c r="Y190" s="53">
        <f>IFERROR(HLOOKUP($D190,'BSX-II-LD-TS-CLS-AMBER'!$D$86:$S$101,$A190,FALSE),"")</f>
        <v>9282.2091430760902</v>
      </c>
      <c r="Z190" s="53">
        <f>IFERROR(HLOOKUP($D190&amp;Z$4,'BUG '!$D$95:$AY$110,$A190,FALSE),"")</f>
        <v>3</v>
      </c>
      <c r="AA190" s="53">
        <f>IFERROR(HLOOKUP($D190&amp;AA$4,'BUG '!$D$95:$AY$110,$A190,FALSE),"")</f>
        <v>0</v>
      </c>
      <c r="AB190" s="53">
        <f>IFERROR(HLOOKUP($D190&amp;AB$4,'BUG '!$D$95:$AY$110,$A190,FALSE),"")</f>
        <v>3</v>
      </c>
      <c r="AC190" s="53">
        <f>IFERROR(HLOOKUP($D190,'BSX-II-LD-TS-CLS-AMBER'!$W$86:$AL$101,$A190,FALSE),"")</f>
        <v>141.21782002212802</v>
      </c>
    </row>
    <row r="191" spans="1:29" ht="15" customHeight="1" thickBot="1" x14ac:dyDescent="0.3">
      <c r="A191" s="45">
        <v>13</v>
      </c>
      <c r="B191" s="85" t="s">
        <v>38</v>
      </c>
      <c r="C191" s="88" t="s">
        <v>121</v>
      </c>
      <c r="D191" s="52" t="s">
        <v>116</v>
      </c>
      <c r="E191" s="53">
        <f>IFERROR(HLOOKUP($D191,'BSX-II-LD-TS-CLS-AMBER'!$D$14:$S$29,$A191,FALSE),"")</f>
        <v>12289.574730618977</v>
      </c>
      <c r="F191" s="53">
        <f>IFERROR(HLOOKUP($D191&amp;F$4,'BUG '!$D$23:$AY$38,$A191,FALSE),"")</f>
        <v>3</v>
      </c>
      <c r="G191" s="53">
        <f>IFERROR(HLOOKUP($D191&amp;G$4,'BUG '!$D$23:$AY$38,$A191,FALSE),"")</f>
        <v>0</v>
      </c>
      <c r="H191" s="53">
        <f>IFERROR(HLOOKUP($D191&amp;H$4,'BUG '!$D$23:$AY$38,$A191,FALSE),"")</f>
        <v>3</v>
      </c>
      <c r="I191" s="53">
        <f>IFERROR(HLOOKUP($D191,'BSX-II-LD-TS-CLS-AMBER'!$W$14:$AL$29,$A191,FALSE),"")</f>
        <v>121.226965297411</v>
      </c>
      <c r="J191" s="53">
        <f>IFERROR(HLOOKUP($D191,'BSX-II-LD-TS-CLS-AMBER'!$D$32:$S$47,$A191,FALSE),"")</f>
        <v>12800.397924754465</v>
      </c>
      <c r="K191" s="53">
        <f>IFERROR(HLOOKUP($D191&amp;K$4,'BUG '!$D$41:$AY$56,$A191,FALSE),"")</f>
        <v>3</v>
      </c>
      <c r="L191" s="53">
        <f>IFERROR(HLOOKUP($D191&amp;L$4,'BUG '!$D$41:$AY$56,$A191,FALSE),"")</f>
        <v>0</v>
      </c>
      <c r="M191" s="53">
        <f>IFERROR(HLOOKUP($D191&amp;M$4,'BUG '!$D$41:$AY$56,$A191,FALSE),"")</f>
        <v>3</v>
      </c>
      <c r="N191" s="53">
        <f>IFERROR(HLOOKUP($D191,'BSX-II-LD-TS-CLS-AMBER'!$W$32:$AL$47,$A191,FALSE),"")</f>
        <v>126.26583336127415</v>
      </c>
      <c r="O191" s="53">
        <f>IFERROR(HLOOKUP($D191,'BSX-II-LD-TS-CLS-AMBER'!$D$50:$S$65,$A191,FALSE),"")</f>
        <v>12800.397924754465</v>
      </c>
      <c r="P191" s="53">
        <f>IFERROR(HLOOKUP($D191&amp;P$4,'BUG '!$D$59:$AY$74,$A191,FALSE),"")</f>
        <v>3</v>
      </c>
      <c r="Q191" s="53">
        <f>IFERROR(HLOOKUP($D191&amp;Q$4,'BUG '!$D$59:$AY$74,$A191,FALSE),"")</f>
        <v>0</v>
      </c>
      <c r="R191" s="53">
        <f>IFERROR(HLOOKUP($D191&amp;R$4,'BUG '!$D$59:$AY$74,$A191,FALSE),"")</f>
        <v>3</v>
      </c>
      <c r="S191" s="53">
        <f>IFERROR(HLOOKUP($D191,'BSX-II-LD-TS-CLS-AMBER'!$W$50:$AL$65,$A191,FALSE),"")</f>
        <v>126.26583336127415</v>
      </c>
      <c r="T191" s="53">
        <f>IFERROR(HLOOKUP($D191,'BSX-II-LD-TS-CLS-AMBER'!$D$68:$S$83,$A191,FALSE),"")</f>
        <v>12690.321732069862</v>
      </c>
      <c r="U191" s="53">
        <f>IFERROR(HLOOKUP($D191&amp;U$4,'BUG '!$D$77:$AY$92,$A191,FALSE),"")</f>
        <v>3</v>
      </c>
      <c r="V191" s="53">
        <f>IFERROR(HLOOKUP($D191&amp;V$4,'BUG '!$D$77:$AY$92,$A191,FALSE),"")</f>
        <v>0</v>
      </c>
      <c r="W191" s="53">
        <f>IFERROR(HLOOKUP($D191&amp;W$4,'BUG '!$D$77:$AY$92,$A191,FALSE),"")</f>
        <v>3</v>
      </c>
      <c r="X191" s="53">
        <f>IFERROR(HLOOKUP($D191,'BSX-II-LD-TS-CLS-AMBER'!$W$68:$AL$83,$A191,FALSE),"")</f>
        <v>125.18001850737193</v>
      </c>
      <c r="Y191" s="53">
        <f>IFERROR(HLOOKUP($D191,'BSX-II-LD-TS-CLS-AMBER'!$D$86:$S$101,$A191,FALSE),"")</f>
        <v>13358.233402846716</v>
      </c>
      <c r="Z191" s="53">
        <f>IFERROR(HLOOKUP($D191&amp;Z$4,'BUG '!$D$95:$AY$110,$A191,FALSE),"")</f>
        <v>4</v>
      </c>
      <c r="AA191" s="53">
        <f>IFERROR(HLOOKUP($D191&amp;AA$4,'BUG '!$D$95:$AY$110,$A191,FALSE),"")</f>
        <v>0</v>
      </c>
      <c r="AB191" s="53">
        <f>IFERROR(HLOOKUP($D191&amp;AB$4,'BUG '!$D$95:$AY$110,$A191,FALSE),"")</f>
        <v>4</v>
      </c>
      <c r="AC191" s="53">
        <f>IFERROR(HLOOKUP($D191,'BSX-II-LD-TS-CLS-AMBER'!$W$86:$AL$101,$A191,FALSE),"")</f>
        <v>131.76844054066416</v>
      </c>
    </row>
    <row r="192" spans="1:29" ht="15.75" thickBot="1" x14ac:dyDescent="0.3">
      <c r="A192" s="45">
        <v>13</v>
      </c>
      <c r="B192" s="86"/>
      <c r="C192" s="89"/>
      <c r="D192" s="54" t="s">
        <v>10</v>
      </c>
      <c r="E192" s="53">
        <f>IFERROR(HLOOKUP($D192,'BSX-II-LD-TS-CLS-AMBER'!$D$14:$S$29,$A192,FALSE),"")</f>
        <v>12023.622224404002</v>
      </c>
      <c r="F192" s="53">
        <f>IFERROR(HLOOKUP($D192&amp;F$4,'BUG '!$D$23:$AY$38,$A192,FALSE),"")</f>
        <v>2</v>
      </c>
      <c r="G192" s="53">
        <f>IFERROR(HLOOKUP($D192&amp;G$4,'BUG '!$D$23:$AY$38,$A192,FALSE),"")</f>
        <v>0</v>
      </c>
      <c r="H192" s="53">
        <f>IFERROR(HLOOKUP($D192&amp;H$4,'BUG '!$D$23:$AY$38,$A192,FALSE),"")</f>
        <v>3</v>
      </c>
      <c r="I192" s="53">
        <f>IFERROR(HLOOKUP($D192,'BSX-II-LD-TS-CLS-AMBER'!$W$14:$AL$29,$A192,FALSE),"")</f>
        <v>118.60355350746875</v>
      </c>
      <c r="J192" s="53">
        <f>IFERROR(HLOOKUP($D192,'BSX-II-LD-TS-CLS-AMBER'!$D$32:$S$47,$A192,FALSE),"")</f>
        <v>13069.15459174348</v>
      </c>
      <c r="K192" s="53">
        <f>IFERROR(HLOOKUP($D192&amp;K$4,'BUG '!$D$41:$AY$56,$A192,FALSE),"")</f>
        <v>3</v>
      </c>
      <c r="L192" s="53">
        <f>IFERROR(HLOOKUP($D192&amp;L$4,'BUG '!$D$41:$AY$56,$A192,FALSE),"")</f>
        <v>0</v>
      </c>
      <c r="M192" s="53">
        <f>IFERROR(HLOOKUP($D192&amp;M$4,'BUG '!$D$41:$AY$56,$A192,FALSE),"")</f>
        <v>3</v>
      </c>
      <c r="N192" s="53">
        <f>IFERROR(HLOOKUP($D192,'BSX-II-LD-TS-CLS-AMBER'!$W$32:$AL$47,$A192,FALSE),"")</f>
        <v>128.91690598637908</v>
      </c>
      <c r="O192" s="53">
        <f>IFERROR(HLOOKUP($D192,'BSX-II-LD-TS-CLS-AMBER'!$D$50:$S$65,$A192,FALSE),"")</f>
        <v>13069.15459174348</v>
      </c>
      <c r="P192" s="53">
        <f>IFERROR(HLOOKUP($D192&amp;P$4,'BUG '!$D$59:$AY$74,$A192,FALSE),"")</f>
        <v>3</v>
      </c>
      <c r="Q192" s="53">
        <f>IFERROR(HLOOKUP($D192&amp;Q$4,'BUG '!$D$59:$AY$74,$A192,FALSE),"")</f>
        <v>0</v>
      </c>
      <c r="R192" s="53">
        <f>IFERROR(HLOOKUP($D192&amp;R$4,'BUG '!$D$59:$AY$74,$A192,FALSE),"")</f>
        <v>3</v>
      </c>
      <c r="S192" s="53">
        <f>IFERROR(HLOOKUP($D192,'BSX-II-LD-TS-CLS-AMBER'!$W$50:$AL$65,$A192,FALSE),"")</f>
        <v>128.91690598637908</v>
      </c>
      <c r="T192" s="53">
        <f>IFERROR(HLOOKUP($D192,'BSX-II-LD-TS-CLS-AMBER'!$D$68:$S$83,$A192,FALSE),"")</f>
        <v>12999.644327838741</v>
      </c>
      <c r="U192" s="53">
        <f>IFERROR(HLOOKUP($D192&amp;U$4,'BUG '!$D$77:$AY$92,$A192,FALSE),"")</f>
        <v>3</v>
      </c>
      <c r="V192" s="53">
        <f>IFERROR(HLOOKUP($D192&amp;V$4,'BUG '!$D$77:$AY$92,$A192,FALSE),"")</f>
        <v>0</v>
      </c>
      <c r="W192" s="53">
        <f>IFERROR(HLOOKUP($D192&amp;W$4,'BUG '!$D$77:$AY$92,$A192,FALSE),"")</f>
        <v>3</v>
      </c>
      <c r="X192" s="53">
        <f>IFERROR(HLOOKUP($D192,'BSX-II-LD-TS-CLS-AMBER'!$W$68:$AL$83,$A192,FALSE),"")</f>
        <v>128.23124203665759</v>
      </c>
      <c r="Y192" s="53">
        <f>IFERROR(HLOOKUP($D192,'BSX-II-LD-TS-CLS-AMBER'!$D$86:$S$101,$A192,FALSE),"")</f>
        <v>13638.702362273949</v>
      </c>
      <c r="Z192" s="53">
        <f>IFERROR(HLOOKUP($D192&amp;Z$4,'BUG '!$D$95:$AY$110,$A192,FALSE),"")</f>
        <v>3</v>
      </c>
      <c r="AA192" s="53">
        <f>IFERROR(HLOOKUP($D192&amp;AA$4,'BUG '!$D$95:$AY$110,$A192,FALSE),"")</f>
        <v>0</v>
      </c>
      <c r="AB192" s="53">
        <f>IFERROR(HLOOKUP($D192&amp;AB$4,'BUG '!$D$95:$AY$110,$A192,FALSE),"")</f>
        <v>3</v>
      </c>
      <c r="AC192" s="53">
        <f>IFERROR(HLOOKUP($D192,'BSX-II-LD-TS-CLS-AMBER'!$W$86:$AL$101,$A192,FALSE),"")</f>
        <v>134.53504569639631</v>
      </c>
    </row>
    <row r="193" spans="1:29" ht="15.75" thickBot="1" x14ac:dyDescent="0.3">
      <c r="A193" s="45">
        <v>13</v>
      </c>
      <c r="B193" s="86"/>
      <c r="C193" s="89"/>
      <c r="D193" s="54" t="s">
        <v>11</v>
      </c>
      <c r="E193" s="53">
        <f>IFERROR(HLOOKUP($D193,'BSX-II-LD-TS-CLS-AMBER'!$D$14:$S$29,$A193,FALSE),"")</f>
        <v>10177.433219273189</v>
      </c>
      <c r="F193" s="53">
        <f>IFERROR(HLOOKUP($D193&amp;F$4,'BUG '!$D$23:$AY$38,$A193,FALSE),"")</f>
        <v>2</v>
      </c>
      <c r="G193" s="53">
        <f>IFERROR(HLOOKUP($D193&amp;G$4,'BUG '!$D$23:$AY$38,$A193,FALSE),"")</f>
        <v>0</v>
      </c>
      <c r="H193" s="53">
        <f>IFERROR(HLOOKUP($D193&amp;H$4,'BUG '!$D$23:$AY$38,$A193,FALSE),"")</f>
        <v>2</v>
      </c>
      <c r="I193" s="53">
        <f>IFERROR(HLOOKUP($D193,'BSX-II-LD-TS-CLS-AMBER'!$W$14:$AL$29,$A193,FALSE),"")</f>
        <v>100.39235455525061</v>
      </c>
      <c r="J193" s="53">
        <f>IFERROR(HLOOKUP($D193,'BSX-II-LD-TS-CLS-AMBER'!$D$32:$S$47,$A193,FALSE),"")</f>
        <v>11062.427412253466</v>
      </c>
      <c r="K193" s="53">
        <f>IFERROR(HLOOKUP($D193&amp;K$4,'BUG '!$D$41:$AY$56,$A193,FALSE),"")</f>
        <v>2</v>
      </c>
      <c r="L193" s="53">
        <f>IFERROR(HLOOKUP($D193&amp;L$4,'BUG '!$D$41:$AY$56,$A193,FALSE),"")</f>
        <v>0</v>
      </c>
      <c r="M193" s="53">
        <f>IFERROR(HLOOKUP($D193&amp;M$4,'BUG '!$D$41:$AY$56,$A193,FALSE),"")</f>
        <v>2</v>
      </c>
      <c r="N193" s="53">
        <f>IFERROR(HLOOKUP($D193,'BSX-II-LD-TS-CLS-AMBER'!$W$32:$AL$47,$A193,FALSE),"")</f>
        <v>109.12212451657675</v>
      </c>
      <c r="O193" s="53">
        <f>IFERROR(HLOOKUP($D193,'BSX-II-LD-TS-CLS-AMBER'!$D$50:$S$65,$A193,FALSE),"")</f>
        <v>11062.427412253466</v>
      </c>
      <c r="P193" s="53">
        <f>IFERROR(HLOOKUP($D193&amp;P$4,'BUG '!$D$59:$AY$74,$A193,FALSE),"")</f>
        <v>2</v>
      </c>
      <c r="Q193" s="53">
        <f>IFERROR(HLOOKUP($D193&amp;Q$4,'BUG '!$D$59:$AY$74,$A193,FALSE),"")</f>
        <v>0</v>
      </c>
      <c r="R193" s="53">
        <f>IFERROR(HLOOKUP($D193&amp;R$4,'BUG '!$D$59:$AY$74,$A193,FALSE),"")</f>
        <v>2</v>
      </c>
      <c r="S193" s="53">
        <f>IFERROR(HLOOKUP($D193,'BSX-II-LD-TS-CLS-AMBER'!$W$50:$AL$65,$A193,FALSE),"")</f>
        <v>109.12212451657675</v>
      </c>
      <c r="T193" s="53">
        <f>IFERROR(HLOOKUP($D193,'BSX-II-LD-TS-CLS-AMBER'!$D$68:$S$83,$A193,FALSE),"")</f>
        <v>11003.590228604375</v>
      </c>
      <c r="U193" s="53">
        <f>IFERROR(HLOOKUP($D193&amp;U$4,'BUG '!$D$77:$AY$92,$A193,FALSE),"")</f>
        <v>2</v>
      </c>
      <c r="V193" s="53">
        <f>IFERROR(HLOOKUP($D193&amp;V$4,'BUG '!$D$77:$AY$92,$A193,FALSE),"")</f>
        <v>0</v>
      </c>
      <c r="W193" s="53">
        <f>IFERROR(HLOOKUP($D193&amp;W$4,'BUG '!$D$77:$AY$92,$A193,FALSE),"")</f>
        <v>2</v>
      </c>
      <c r="X193" s="53">
        <f>IFERROR(HLOOKUP($D193,'BSX-II-LD-TS-CLS-AMBER'!$W$68:$AL$83,$A193,FALSE),"")</f>
        <v>108.54174208864333</v>
      </c>
      <c r="Y193" s="53">
        <f>IFERROR(HLOOKUP($D193,'BSX-II-LD-TS-CLS-AMBER'!$D$86:$S$101,$A193,FALSE),"")</f>
        <v>11544.522931521753</v>
      </c>
      <c r="Z193" s="53">
        <f>IFERROR(HLOOKUP($D193&amp;Z$4,'BUG '!$D$95:$AY$110,$A193,FALSE),"")</f>
        <v>2</v>
      </c>
      <c r="AA193" s="53">
        <f>IFERROR(HLOOKUP($D193&amp;AA$4,'BUG '!$D$95:$AY$110,$A193,FALSE),"")</f>
        <v>0</v>
      </c>
      <c r="AB193" s="53">
        <f>IFERROR(HLOOKUP($D193&amp;AB$4,'BUG '!$D$95:$AY$110,$A193,FALSE),"")</f>
        <v>2</v>
      </c>
      <c r="AC193" s="53">
        <f>IFERROR(HLOOKUP($D193,'BSX-II-LD-TS-CLS-AMBER'!$W$86:$AL$101,$A193,FALSE),"")</f>
        <v>113.8776167175205</v>
      </c>
    </row>
    <row r="194" spans="1:29" ht="15.75" thickBot="1" x14ac:dyDescent="0.3">
      <c r="A194" s="45">
        <v>13</v>
      </c>
      <c r="B194" s="86"/>
      <c r="C194" s="89"/>
      <c r="D194" s="54" t="s">
        <v>59</v>
      </c>
      <c r="E194" s="53">
        <f>IFERROR(HLOOKUP($D194,'BSX-II-LD-TS-CLS-AMBER'!$D$14:$S$29,$A194,FALSE),"")</f>
        <v>10122.044919157854</v>
      </c>
      <c r="F194" s="53">
        <f>IFERROR(HLOOKUP($D194&amp;F$4,'BUG '!$D$23:$AY$38,$A194,FALSE),"")</f>
        <v>2</v>
      </c>
      <c r="G194" s="53">
        <f>IFERROR(HLOOKUP($D194&amp;G$4,'BUG '!$D$23:$AY$38,$A194,FALSE),"")</f>
        <v>0</v>
      </c>
      <c r="H194" s="53">
        <f>IFERROR(HLOOKUP($D194&amp;H$4,'BUG '!$D$23:$AY$38,$A194,FALSE),"")</f>
        <v>2</v>
      </c>
      <c r="I194" s="53">
        <f>IFERROR(HLOOKUP($D194,'BSX-II-LD-TS-CLS-AMBER'!$W$14:$AL$29,$A194,FALSE),"")</f>
        <v>99.845992644188271</v>
      </c>
      <c r="J194" s="53">
        <f>IFERROR(HLOOKUP($D194,'BSX-II-LD-TS-CLS-AMBER'!$D$32:$S$47,$A194,FALSE),"")</f>
        <v>11002.222738215058</v>
      </c>
      <c r="K194" s="53">
        <f>IFERROR(HLOOKUP($D194&amp;K$4,'BUG '!$D$41:$AY$56,$A194,FALSE),"")</f>
        <v>2</v>
      </c>
      <c r="L194" s="53">
        <f>IFERROR(HLOOKUP($D194&amp;L$4,'BUG '!$D$41:$AY$56,$A194,FALSE),"")</f>
        <v>0</v>
      </c>
      <c r="M194" s="53">
        <f>IFERROR(HLOOKUP($D194&amp;M$4,'BUG '!$D$41:$AY$56,$A194,FALSE),"")</f>
        <v>2</v>
      </c>
      <c r="N194" s="53">
        <f>IFERROR(HLOOKUP($D194,'BSX-II-LD-TS-CLS-AMBER'!$W$32:$AL$47,$A194,FALSE),"")</f>
        <v>108.52825287411768</v>
      </c>
      <c r="O194" s="53">
        <f>IFERROR(HLOOKUP($D194,'BSX-II-LD-TS-CLS-AMBER'!$D$50:$S$65,$A194,FALSE),"")</f>
        <v>11002.222738215058</v>
      </c>
      <c r="P194" s="53">
        <f>IFERROR(HLOOKUP($D194&amp;P$4,'BUG '!$D$59:$AY$74,$A194,FALSE),"")</f>
        <v>2</v>
      </c>
      <c r="Q194" s="53">
        <f>IFERROR(HLOOKUP($D194&amp;Q$4,'BUG '!$D$59:$AY$74,$A194,FALSE),"")</f>
        <v>0</v>
      </c>
      <c r="R194" s="53">
        <f>IFERROR(HLOOKUP($D194&amp;R$4,'BUG '!$D$59:$AY$74,$A194,FALSE),"")</f>
        <v>2</v>
      </c>
      <c r="S194" s="53">
        <f>IFERROR(HLOOKUP($D194,'BSX-II-LD-TS-CLS-AMBER'!$W$50:$AL$65,$A194,FALSE),"")</f>
        <v>108.52825287411768</v>
      </c>
      <c r="T194" s="53">
        <f>IFERROR(HLOOKUP($D194,'BSX-II-LD-TS-CLS-AMBER'!$D$68:$S$83,$A194,FALSE),"")</f>
        <v>10943.705762177819</v>
      </c>
      <c r="U194" s="53">
        <f>IFERROR(HLOOKUP($D194&amp;U$4,'BUG '!$D$77:$AY$92,$A194,FALSE),"")</f>
        <v>2</v>
      </c>
      <c r="V194" s="53">
        <f>IFERROR(HLOOKUP($D194&amp;V$4,'BUG '!$D$77:$AY$92,$A194,FALSE),"")</f>
        <v>0</v>
      </c>
      <c r="W194" s="53">
        <f>IFERROR(HLOOKUP($D194&amp;W$4,'BUG '!$D$77:$AY$92,$A194,FALSE),"")</f>
        <v>2</v>
      </c>
      <c r="X194" s="53">
        <f>IFERROR(HLOOKUP($D194,'BSX-II-LD-TS-CLS-AMBER'!$W$68:$AL$83,$A194,FALSE),"")</f>
        <v>107.95102904181519</v>
      </c>
      <c r="Y194" s="53">
        <f>IFERROR(HLOOKUP($D194,'BSX-II-LD-TS-CLS-AMBER'!$D$86:$S$101,$A194,FALSE),"")</f>
        <v>11481.694565366663</v>
      </c>
      <c r="Z194" s="53">
        <f>IFERROR(HLOOKUP($D194&amp;Z$4,'BUG '!$D$95:$AY$110,$A194,FALSE),"")</f>
        <v>2</v>
      </c>
      <c r="AA194" s="53">
        <f>IFERROR(HLOOKUP($D194&amp;AA$4,'BUG '!$D$95:$AY$110,$A194,FALSE),"")</f>
        <v>0</v>
      </c>
      <c r="AB194" s="53">
        <f>IFERROR(HLOOKUP($D194&amp;AB$4,'BUG '!$D$95:$AY$110,$A194,FALSE),"")</f>
        <v>2</v>
      </c>
      <c r="AC194" s="53">
        <f>IFERROR(HLOOKUP($D194,'BSX-II-LD-TS-CLS-AMBER'!$W$86:$AL$101,$A194,FALSE),"")</f>
        <v>113.25786442091743</v>
      </c>
    </row>
    <row r="195" spans="1:29" ht="15.75" thickBot="1" x14ac:dyDescent="0.3">
      <c r="A195" s="45">
        <v>13</v>
      </c>
      <c r="B195" s="86"/>
      <c r="C195" s="89"/>
      <c r="D195" s="54" t="s">
        <v>60</v>
      </c>
      <c r="E195" s="53">
        <f>IFERROR(HLOOKUP($D195,'BSX-II-LD-TS-CLS-AMBER'!$D$14:$S$29,$A195,FALSE),"")</f>
        <v>9922.2549710047533</v>
      </c>
      <c r="F195" s="53">
        <f>IFERROR(HLOOKUP($D195&amp;F$4,'BUG '!$D$23:$AY$38,$A195,FALSE),"")</f>
        <v>2</v>
      </c>
      <c r="G195" s="53">
        <f>IFERROR(HLOOKUP($D195&amp;G$4,'BUG '!$D$23:$AY$38,$A195,FALSE),"")</f>
        <v>0</v>
      </c>
      <c r="H195" s="53">
        <f>IFERROR(HLOOKUP($D195&amp;H$4,'BUG '!$D$23:$AY$38,$A195,FALSE),"")</f>
        <v>2</v>
      </c>
      <c r="I195" s="53">
        <f>IFERROR(HLOOKUP($D195,'BSX-II-LD-TS-CLS-AMBER'!$W$14:$AL$29,$A195,FALSE),"")</f>
        <v>97.875222325245957</v>
      </c>
      <c r="J195" s="53">
        <f>IFERROR(HLOOKUP($D195,'BSX-II-LD-TS-CLS-AMBER'!$D$32:$S$47,$A195,FALSE),"")</f>
        <v>10785.059751092123</v>
      </c>
      <c r="K195" s="53">
        <f>IFERROR(HLOOKUP($D195&amp;K$4,'BUG '!$D$41:$AY$56,$A195,FALSE),"")</f>
        <v>2</v>
      </c>
      <c r="L195" s="53">
        <f>IFERROR(HLOOKUP($D195&amp;L$4,'BUG '!$D$41:$AY$56,$A195,FALSE),"")</f>
        <v>0</v>
      </c>
      <c r="M195" s="53">
        <f>IFERROR(HLOOKUP($D195&amp;M$4,'BUG '!$D$41:$AY$56,$A195,FALSE),"")</f>
        <v>2</v>
      </c>
      <c r="N195" s="53">
        <f>IFERROR(HLOOKUP($D195,'BSX-II-LD-TS-CLS-AMBER'!$W$32:$AL$47,$A195,FALSE),"")</f>
        <v>106.38611122309344</v>
      </c>
      <c r="O195" s="53">
        <f>IFERROR(HLOOKUP($D195,'BSX-II-LD-TS-CLS-AMBER'!$D$50:$S$65,$A195,FALSE),"")</f>
        <v>10785.059751092123</v>
      </c>
      <c r="P195" s="53">
        <f>IFERROR(HLOOKUP($D195&amp;P$4,'BUG '!$D$59:$AY$74,$A195,FALSE),"")</f>
        <v>2</v>
      </c>
      <c r="Q195" s="53">
        <f>IFERROR(HLOOKUP($D195&amp;Q$4,'BUG '!$D$59:$AY$74,$A195,FALSE),"")</f>
        <v>0</v>
      </c>
      <c r="R195" s="53">
        <f>IFERROR(HLOOKUP($D195&amp;R$4,'BUG '!$D$59:$AY$74,$A195,FALSE),"")</f>
        <v>2</v>
      </c>
      <c r="S195" s="53">
        <f>IFERROR(HLOOKUP($D195,'BSX-II-LD-TS-CLS-AMBER'!$W$50:$AL$65,$A195,FALSE),"")</f>
        <v>106.38611122309344</v>
      </c>
      <c r="T195" s="53">
        <f>IFERROR(HLOOKUP($D195,'BSX-II-LD-TS-CLS-AMBER'!$D$68:$S$83,$A195,FALSE),"")</f>
        <v>10727.69778905669</v>
      </c>
      <c r="U195" s="53">
        <f>IFERROR(HLOOKUP($D195&amp;U$4,'BUG '!$D$77:$AY$92,$A195,FALSE),"")</f>
        <v>2</v>
      </c>
      <c r="V195" s="53">
        <f>IFERROR(HLOOKUP($D195&amp;V$4,'BUG '!$D$77:$AY$92,$A195,FALSE),"")</f>
        <v>0</v>
      </c>
      <c r="W195" s="53">
        <f>IFERROR(HLOOKUP($D195&amp;W$4,'BUG '!$D$77:$AY$92,$A195,FALSE),"")</f>
        <v>2</v>
      </c>
      <c r="X195" s="53">
        <f>IFERROR(HLOOKUP($D195,'BSX-II-LD-TS-CLS-AMBER'!$W$68:$AL$83,$A195,FALSE),"")</f>
        <v>105.82028069327569</v>
      </c>
      <c r="Y195" s="53">
        <f>IFERROR(HLOOKUP($D195,'BSX-II-LD-TS-CLS-AMBER'!$D$86:$S$101,$A195,FALSE),"")</f>
        <v>11255.067714740593</v>
      </c>
      <c r="Z195" s="53">
        <f>IFERROR(HLOOKUP($D195&amp;Z$4,'BUG '!$D$95:$AY$110,$A195,FALSE),"")</f>
        <v>2</v>
      </c>
      <c r="AA195" s="53">
        <f>IFERROR(HLOOKUP($D195&amp;AA$4,'BUG '!$D$95:$AY$110,$A195,FALSE),"")</f>
        <v>0</v>
      </c>
      <c r="AB195" s="53">
        <f>IFERROR(HLOOKUP($D195&amp;AB$4,'BUG '!$D$95:$AY$110,$A195,FALSE),"")</f>
        <v>2</v>
      </c>
      <c r="AC195" s="53">
        <f>IFERROR(HLOOKUP($D195,'BSX-II-LD-TS-CLS-AMBER'!$W$86:$AL$101,$A195,FALSE),"")</f>
        <v>111.02236921799071</v>
      </c>
    </row>
    <row r="196" spans="1:29" ht="15.75" thickBot="1" x14ac:dyDescent="0.3">
      <c r="A196" s="45">
        <v>13</v>
      </c>
      <c r="B196" s="86"/>
      <c r="C196" s="89"/>
      <c r="D196" s="54" t="s">
        <v>143</v>
      </c>
      <c r="E196" s="53">
        <f>IFERROR(HLOOKUP($D196,'BSX-II-LD-TS-CLS-AMBER'!$D$14:$S$29,$A196,FALSE),"")</f>
        <v>11542.671079814609</v>
      </c>
      <c r="F196" s="53">
        <f>IFERROR(HLOOKUP($D196&amp;F$4,'BUG '!$D$23:$AY$38,$A196,FALSE),"")</f>
        <v>2</v>
      </c>
      <c r="G196" s="53">
        <f>IFERROR(HLOOKUP($D196&amp;G$4,'BUG '!$D$23:$AY$38,$A196,FALSE),"")</f>
        <v>0</v>
      </c>
      <c r="H196" s="53">
        <f>IFERROR(HLOOKUP($D196&amp;H$4,'BUG '!$D$23:$AY$38,$A196,FALSE),"")</f>
        <v>3</v>
      </c>
      <c r="I196" s="53">
        <f>IFERROR(HLOOKUP($D196,'BSX-II-LD-TS-CLS-AMBER'!$W$14:$AL$29,$A196,FALSE),"")</f>
        <v>113.85934966047753</v>
      </c>
      <c r="J196" s="53">
        <f>IFERROR(HLOOKUP($D196,'BSX-II-LD-TS-CLS-AMBER'!$D$32:$S$47,$A196,FALSE),"")</f>
        <v>12546.381608494141</v>
      </c>
      <c r="K196" s="53">
        <f>IFERROR(HLOOKUP($D196&amp;K$4,'BUG '!$D$41:$AY$56,$A196,FALSE),"")</f>
        <v>2</v>
      </c>
      <c r="L196" s="53">
        <f>IFERROR(HLOOKUP($D196&amp;L$4,'BUG '!$D$41:$AY$56,$A196,FALSE),"")</f>
        <v>0</v>
      </c>
      <c r="M196" s="53">
        <f>IFERROR(HLOOKUP($D196&amp;M$4,'BUG '!$D$41:$AY$56,$A196,FALSE),"")</f>
        <v>3</v>
      </c>
      <c r="N196" s="53">
        <f>IFERROR(HLOOKUP($D196,'BSX-II-LD-TS-CLS-AMBER'!$W$32:$AL$47,$A196,FALSE),"")</f>
        <v>123.76016267443212</v>
      </c>
      <c r="O196" s="53">
        <f>IFERROR(HLOOKUP($D196,'BSX-II-LD-TS-CLS-AMBER'!$D$50:$S$65,$A196,FALSE),"")</f>
        <v>12546.381608494141</v>
      </c>
      <c r="P196" s="53">
        <f>IFERROR(HLOOKUP($D196&amp;P$4,'BUG '!$D$59:$AY$74,$A196,FALSE),"")</f>
        <v>2</v>
      </c>
      <c r="Q196" s="53">
        <f>IFERROR(HLOOKUP($D196&amp;Q$4,'BUG '!$D$59:$AY$74,$A196,FALSE),"")</f>
        <v>0</v>
      </c>
      <c r="R196" s="53">
        <f>IFERROR(HLOOKUP($D196&amp;R$4,'BUG '!$D$59:$AY$74,$A196,FALSE),"")</f>
        <v>3</v>
      </c>
      <c r="S196" s="53">
        <f>IFERROR(HLOOKUP($D196,'BSX-II-LD-TS-CLS-AMBER'!$W$50:$AL$65,$A196,FALSE),"")</f>
        <v>123.76016267443212</v>
      </c>
      <c r="T196" s="53">
        <f>IFERROR(HLOOKUP($D196,'BSX-II-LD-TS-CLS-AMBER'!$D$68:$S$83,$A196,FALSE),"")</f>
        <v>12438.48981266486</v>
      </c>
      <c r="U196" s="53">
        <f>IFERROR(HLOOKUP($D196&amp;U$4,'BUG '!$D$77:$AY$92,$A196,FALSE),"")</f>
        <v>2</v>
      </c>
      <c r="V196" s="53">
        <f>IFERROR(HLOOKUP($D196&amp;V$4,'BUG '!$D$77:$AY$92,$A196,FALSE),"")</f>
        <v>0</v>
      </c>
      <c r="W196" s="53">
        <f>IFERROR(HLOOKUP($D196&amp;W$4,'BUG '!$D$77:$AY$92,$A196,FALSE),"")</f>
        <v>3</v>
      </c>
      <c r="X196" s="53">
        <f>IFERROR(HLOOKUP($D196,'BSX-II-LD-TS-CLS-AMBER'!$W$68:$AL$83,$A196,FALSE),"")</f>
        <v>122.69589517327239</v>
      </c>
      <c r="Y196" s="53">
        <f>IFERROR(HLOOKUP($D196,'BSX-II-LD-TS-CLS-AMBER'!$D$86:$S$101,$A196,FALSE),"")</f>
        <v>13093.147171880828</v>
      </c>
      <c r="Z196" s="53">
        <f>IFERROR(HLOOKUP($D196&amp;Z$4,'BUG '!$D$95:$AY$110,$A196,FALSE),"")</f>
        <v>2</v>
      </c>
      <c r="AA196" s="53">
        <f>IFERROR(HLOOKUP($D196&amp;AA$4,'BUG '!$D$95:$AY$110,$A196,FALSE),"")</f>
        <v>0</v>
      </c>
      <c r="AB196" s="53">
        <f>IFERROR(HLOOKUP($D196&amp;AB$4,'BUG '!$D$95:$AY$110,$A196,FALSE),"")</f>
        <v>3</v>
      </c>
      <c r="AC196" s="53">
        <f>IFERROR(HLOOKUP($D196,'BSX-II-LD-TS-CLS-AMBER'!$W$86:$AL$101,$A196,FALSE),"")</f>
        <v>129.15357387306022</v>
      </c>
    </row>
    <row r="197" spans="1:29" ht="15.75" thickBot="1" x14ac:dyDescent="0.3">
      <c r="A197" s="45">
        <v>13</v>
      </c>
      <c r="B197" s="86"/>
      <c r="C197" s="89"/>
      <c r="D197" s="54" t="s">
        <v>62</v>
      </c>
      <c r="E197" s="53">
        <f>IFERROR(HLOOKUP($D197,'BSX-II-LD-TS-CLS-AMBER'!$D$14:$S$29,$A197,FALSE),"")</f>
        <v>9788.9475172859929</v>
      </c>
      <c r="F197" s="53">
        <f>IFERROR(HLOOKUP($D197&amp;F$4,'BUG '!$D$23:$AY$38,$A197,FALSE),"")</f>
        <v>2</v>
      </c>
      <c r="G197" s="53">
        <f>IFERROR(HLOOKUP($D197&amp;G$4,'BUG '!$D$23:$AY$38,$A197,FALSE),"")</f>
        <v>0</v>
      </c>
      <c r="H197" s="53">
        <f>IFERROR(HLOOKUP($D197&amp;H$4,'BUG '!$D$23:$AY$38,$A197,FALSE),"")</f>
        <v>2</v>
      </c>
      <c r="I197" s="53">
        <f>IFERROR(HLOOKUP($D197,'BSX-II-LD-TS-CLS-AMBER'!$W$14:$AL$29,$A197,FALSE),"")</f>
        <v>96.560249397371791</v>
      </c>
      <c r="J197" s="53">
        <f>IFERROR(HLOOKUP($D197,'BSX-II-LD-TS-CLS-AMBER'!$D$32:$S$47,$A197,FALSE),"")</f>
        <v>10640.160344876078</v>
      </c>
      <c r="K197" s="53">
        <f>IFERROR(HLOOKUP($D197&amp;K$4,'BUG '!$D$41:$AY$56,$A197,FALSE),"")</f>
        <v>2</v>
      </c>
      <c r="L197" s="53">
        <f>IFERROR(HLOOKUP($D197&amp;L$4,'BUG '!$D$41:$AY$56,$A197,FALSE),"")</f>
        <v>0</v>
      </c>
      <c r="M197" s="53">
        <f>IFERROR(HLOOKUP($D197&amp;M$4,'BUG '!$D$41:$AY$56,$A197,FALSE),"")</f>
        <v>2</v>
      </c>
      <c r="N197" s="53">
        <f>IFERROR(HLOOKUP($D197,'BSX-II-LD-TS-CLS-AMBER'!$W$32:$AL$47,$A197,FALSE),"")</f>
        <v>104.9567928232302</v>
      </c>
      <c r="O197" s="53">
        <f>IFERROR(HLOOKUP($D197,'BSX-II-LD-TS-CLS-AMBER'!$D$50:$S$65,$A197,FALSE),"")</f>
        <v>10640.160344876078</v>
      </c>
      <c r="P197" s="53">
        <f>IFERROR(HLOOKUP($D197&amp;P$4,'BUG '!$D$59:$AY$74,$A197,FALSE),"")</f>
        <v>2</v>
      </c>
      <c r="Q197" s="53">
        <f>IFERROR(HLOOKUP($D197&amp;Q$4,'BUG '!$D$59:$AY$74,$A197,FALSE),"")</f>
        <v>0</v>
      </c>
      <c r="R197" s="53">
        <f>IFERROR(HLOOKUP($D197&amp;R$4,'BUG '!$D$59:$AY$74,$A197,FALSE),"")</f>
        <v>2</v>
      </c>
      <c r="S197" s="53">
        <f>IFERROR(HLOOKUP($D197,'BSX-II-LD-TS-CLS-AMBER'!$W$50:$AL$65,$A197,FALSE),"")</f>
        <v>104.9567928232302</v>
      </c>
      <c r="T197" s="53">
        <f>IFERROR(HLOOKUP($D197,'BSX-II-LD-TS-CLS-AMBER'!$D$68:$S$83,$A197,FALSE),"")</f>
        <v>10583.569052121127</v>
      </c>
      <c r="U197" s="53">
        <f>IFERROR(HLOOKUP($D197&amp;U$4,'BUG '!$D$77:$AY$92,$A197,FALSE),"")</f>
        <v>2</v>
      </c>
      <c r="V197" s="53">
        <f>IFERROR(HLOOKUP($D197&amp;V$4,'BUG '!$D$77:$AY$92,$A197,FALSE),"")</f>
        <v>0</v>
      </c>
      <c r="W197" s="53">
        <f>IFERROR(HLOOKUP($D197&amp;W$4,'BUG '!$D$77:$AY$92,$A197,FALSE),"")</f>
        <v>2</v>
      </c>
      <c r="X197" s="53">
        <f>IFERROR(HLOOKUP($D197,'BSX-II-LD-TS-CLS-AMBER'!$W$68:$AL$83,$A197,FALSE),"")</f>
        <v>104.39856433824872</v>
      </c>
      <c r="Y197" s="53">
        <f>IFERROR(HLOOKUP($D197,'BSX-II-LD-TS-CLS-AMBER'!$D$86:$S$101,$A197,FALSE),"")</f>
        <v>11103.853658775615</v>
      </c>
      <c r="Z197" s="53">
        <f>IFERROR(HLOOKUP($D197&amp;Z$4,'BUG '!$D$95:$AY$110,$A197,FALSE),"")</f>
        <v>2</v>
      </c>
      <c r="AA197" s="53">
        <f>IFERROR(HLOOKUP($D197&amp;AA$4,'BUG '!$D$95:$AY$110,$A197,FALSE),"")</f>
        <v>0</v>
      </c>
      <c r="AB197" s="53">
        <f>IFERROR(HLOOKUP($D197&amp;AB$4,'BUG '!$D$95:$AY$110,$A197,FALSE),"")</f>
        <v>2</v>
      </c>
      <c r="AC197" s="53">
        <f>IFERROR(HLOOKUP($D197,'BSX-II-LD-TS-CLS-AMBER'!$W$86:$AL$101,$A197,FALSE),"")</f>
        <v>109.53076177698826</v>
      </c>
    </row>
    <row r="198" spans="1:29" ht="15.75" thickBot="1" x14ac:dyDescent="0.3">
      <c r="A198" s="45">
        <v>13</v>
      </c>
      <c r="B198" s="86"/>
      <c r="C198" s="89"/>
      <c r="D198" s="54" t="s">
        <v>12</v>
      </c>
      <c r="E198" s="53">
        <f>IFERROR(HLOOKUP($D198,'BSX-II-LD-TS-CLS-AMBER'!$D$14:$S$29,$A198,FALSE),"")</f>
        <v>12054.875305170874</v>
      </c>
      <c r="F198" s="53">
        <f>IFERROR(HLOOKUP($D198&amp;F$4,'BUG '!$D$23:$AY$38,$A198,FALSE),"")</f>
        <v>1</v>
      </c>
      <c r="G198" s="53">
        <f>IFERROR(HLOOKUP($D198&amp;G$4,'BUG '!$D$23:$AY$38,$A198,FALSE),"")</f>
        <v>0</v>
      </c>
      <c r="H198" s="53">
        <f>IFERROR(HLOOKUP($D198&amp;H$4,'BUG '!$D$23:$AY$38,$A198,FALSE),"")</f>
        <v>2</v>
      </c>
      <c r="I198" s="53">
        <f>IFERROR(HLOOKUP($D198,'BSX-II-LD-TS-CLS-AMBER'!$W$14:$AL$29,$A198,FALSE),"")</f>
        <v>118.91184050849274</v>
      </c>
      <c r="J198" s="53">
        <f>IFERROR(HLOOKUP($D198,'BSX-II-LD-TS-CLS-AMBER'!$D$32:$S$47,$A198,FALSE),"")</f>
        <v>13103.125331707472</v>
      </c>
      <c r="K198" s="53">
        <f>IFERROR(HLOOKUP($D198&amp;K$4,'BUG '!$D$41:$AY$56,$A198,FALSE),"")</f>
        <v>2</v>
      </c>
      <c r="L198" s="53">
        <f>IFERROR(HLOOKUP($D198&amp;L$4,'BUG '!$D$41:$AY$56,$A198,FALSE),"")</f>
        <v>0</v>
      </c>
      <c r="M198" s="53">
        <f>IFERROR(HLOOKUP($D198&amp;M$4,'BUG '!$D$41:$AY$56,$A198,FALSE),"")</f>
        <v>2</v>
      </c>
      <c r="N198" s="53">
        <f>IFERROR(HLOOKUP($D198,'BSX-II-LD-TS-CLS-AMBER'!$W$32:$AL$47,$A198,FALSE),"")</f>
        <v>129.25200055270949</v>
      </c>
      <c r="O198" s="53">
        <f>IFERROR(HLOOKUP($D198,'BSX-II-LD-TS-CLS-AMBER'!$D$50:$S$65,$A198,FALSE),"")</f>
        <v>13103.125331707472</v>
      </c>
      <c r="P198" s="53">
        <f>IFERROR(HLOOKUP($D198&amp;P$4,'BUG '!$D$59:$AY$74,$A198,FALSE),"")</f>
        <v>2</v>
      </c>
      <c r="Q198" s="53">
        <f>IFERROR(HLOOKUP($D198&amp;Q$4,'BUG '!$D$59:$AY$74,$A198,FALSE),"")</f>
        <v>0</v>
      </c>
      <c r="R198" s="53">
        <f>IFERROR(HLOOKUP($D198&amp;R$4,'BUG '!$D$59:$AY$74,$A198,FALSE),"")</f>
        <v>2</v>
      </c>
      <c r="S198" s="53">
        <f>IFERROR(HLOOKUP($D198,'BSX-II-LD-TS-CLS-AMBER'!$W$50:$AL$65,$A198,FALSE),"")</f>
        <v>129.25200055270949</v>
      </c>
      <c r="T198" s="53">
        <f>IFERROR(HLOOKUP($D198,'BSX-II-LD-TS-CLS-AMBER'!$D$68:$S$83,$A198,FALSE),"")</f>
        <v>13033.434389314056</v>
      </c>
      <c r="U198" s="53">
        <f>IFERROR(HLOOKUP($D198&amp;U$4,'BUG '!$D$77:$AY$92,$A198,FALSE),"")</f>
        <v>2</v>
      </c>
      <c r="V198" s="53">
        <f>IFERROR(HLOOKUP($D198&amp;V$4,'BUG '!$D$77:$AY$92,$A198,FALSE),"")</f>
        <v>0</v>
      </c>
      <c r="W198" s="53">
        <f>IFERROR(HLOOKUP($D198&amp;W$4,'BUG '!$D$77:$AY$92,$A198,FALSE),"")</f>
        <v>2</v>
      </c>
      <c r="X198" s="53">
        <f>IFERROR(HLOOKUP($D198,'BSX-II-LD-TS-CLS-AMBER'!$W$68:$AL$83,$A198,FALSE),"")</f>
        <v>128.56455435214883</v>
      </c>
      <c r="Y198" s="53">
        <f>IFERROR(HLOOKUP($D198,'BSX-II-LD-TS-CLS-AMBER'!$D$86:$S$101,$A198,FALSE),"")</f>
        <v>13674.15353152462</v>
      </c>
      <c r="Z198" s="53">
        <f>IFERROR(HLOOKUP($D198&amp;Z$4,'BUG '!$D$95:$AY$110,$A198,FALSE),"")</f>
        <v>2</v>
      </c>
      <c r="AA198" s="53">
        <f>IFERROR(HLOOKUP($D198&amp;AA$4,'BUG '!$D$95:$AY$110,$A198,FALSE),"")</f>
        <v>0</v>
      </c>
      <c r="AB198" s="53">
        <f>IFERROR(HLOOKUP($D198&amp;AB$4,'BUG '!$D$95:$AY$110,$A198,FALSE),"")</f>
        <v>3</v>
      </c>
      <c r="AC198" s="53">
        <f>IFERROR(HLOOKUP($D198,'BSX-II-LD-TS-CLS-AMBER'!$W$86:$AL$101,$A198,FALSE),"")</f>
        <v>134.88474353043091</v>
      </c>
    </row>
    <row r="199" spans="1:29" ht="15.75" thickBot="1" x14ac:dyDescent="0.3">
      <c r="A199" s="45">
        <v>13</v>
      </c>
      <c r="B199" s="86"/>
      <c r="C199" s="89"/>
      <c r="D199" s="54" t="s">
        <v>144</v>
      </c>
      <c r="E199" s="53">
        <f>IFERROR(HLOOKUP($D199,'BSX-II-LD-TS-CLS-AMBER'!$D$14:$S$29,$A199,FALSE),"")</f>
        <v>11742.479504882383</v>
      </c>
      <c r="F199" s="53">
        <f>IFERROR(HLOOKUP($D199&amp;F$4,'BUG '!$D$23:$AY$38,$A199,FALSE),"")</f>
        <v>2</v>
      </c>
      <c r="G199" s="53">
        <f>IFERROR(HLOOKUP($D199&amp;G$4,'BUG '!$D$23:$AY$38,$A199,FALSE),"")</f>
        <v>0</v>
      </c>
      <c r="H199" s="53">
        <f>IFERROR(HLOOKUP($D199&amp;H$4,'BUG '!$D$23:$AY$38,$A199,FALSE),"")</f>
        <v>3</v>
      </c>
      <c r="I199" s="53">
        <f>IFERROR(HLOOKUP($D199,'BSX-II-LD-TS-CLS-AMBER'!$W$14:$AL$29,$A199,FALSE),"")</f>
        <v>115.83030223961545</v>
      </c>
      <c r="J199" s="53">
        <f>IFERROR(HLOOKUP($D199,'BSX-II-LD-TS-CLS-AMBER'!$D$32:$S$47,$A199,FALSE),"")</f>
        <v>12763.564679219984</v>
      </c>
      <c r="K199" s="53">
        <f>IFERROR(HLOOKUP($D199&amp;K$4,'BUG '!$D$41:$AY$56,$A199,FALSE),"")</f>
        <v>2</v>
      </c>
      <c r="L199" s="53">
        <f>IFERROR(HLOOKUP($D199&amp;L$4,'BUG '!$D$41:$AY$56,$A199,FALSE),"")</f>
        <v>0</v>
      </c>
      <c r="M199" s="53">
        <f>IFERROR(HLOOKUP($D199&amp;M$4,'BUG '!$D$41:$AY$56,$A199,FALSE),"")</f>
        <v>3</v>
      </c>
      <c r="N199" s="53">
        <f>IFERROR(HLOOKUP($D199,'BSX-II-LD-TS-CLS-AMBER'!$W$32:$AL$47,$A199,FALSE),"")</f>
        <v>125.90250243436464</v>
      </c>
      <c r="O199" s="53">
        <f>IFERROR(HLOOKUP($D199,'BSX-II-LD-TS-CLS-AMBER'!$D$50:$S$65,$A199,FALSE),"")</f>
        <v>12763.564679219982</v>
      </c>
      <c r="P199" s="53">
        <f>IFERROR(HLOOKUP($D199&amp;P$4,'BUG '!$D$59:$AY$74,$A199,FALSE),"")</f>
        <v>2</v>
      </c>
      <c r="Q199" s="53">
        <f>IFERROR(HLOOKUP($D199&amp;Q$4,'BUG '!$D$59:$AY$74,$A199,FALSE),"")</f>
        <v>0</v>
      </c>
      <c r="R199" s="53">
        <f>IFERROR(HLOOKUP($D199&amp;R$4,'BUG '!$D$59:$AY$74,$A199,FALSE),"")</f>
        <v>3</v>
      </c>
      <c r="S199" s="53">
        <f>IFERROR(HLOOKUP($D199,'BSX-II-LD-TS-CLS-AMBER'!$W$50:$AL$65,$A199,FALSE),"")</f>
        <v>125.90250243436462</v>
      </c>
      <c r="T199" s="53">
        <f>IFERROR(HLOOKUP($D199,'BSX-II-LD-TS-CLS-AMBER'!$D$68:$S$83,$A199,FALSE),"")</f>
        <v>12653.805231644126</v>
      </c>
      <c r="U199" s="53">
        <f>IFERROR(HLOOKUP($D199&amp;U$4,'BUG '!$D$77:$AY$92,$A199,FALSE),"")</f>
        <v>2</v>
      </c>
      <c r="V199" s="53">
        <f>IFERROR(HLOOKUP($D199&amp;V$4,'BUG '!$D$77:$AY$92,$A199,FALSE),"")</f>
        <v>0</v>
      </c>
      <c r="W199" s="53">
        <f>IFERROR(HLOOKUP($D199&amp;W$4,'BUG '!$D$77:$AY$92,$A199,FALSE),"")</f>
        <v>3</v>
      </c>
      <c r="X199" s="53">
        <f>IFERROR(HLOOKUP($D199,'BSX-II-LD-TS-CLS-AMBER'!$W$68:$AL$83,$A199,FALSE),"")</f>
        <v>124.81981202123011</v>
      </c>
      <c r="Y199" s="53">
        <f>IFERROR(HLOOKUP($D199,'BSX-II-LD-TS-CLS-AMBER'!$D$86:$S$101,$A199,FALSE),"")</f>
        <v>13319.794981344017</v>
      </c>
      <c r="Z199" s="53">
        <f>IFERROR(HLOOKUP($D199&amp;Z$4,'BUG '!$D$95:$AY$110,$A199,FALSE),"")</f>
        <v>2</v>
      </c>
      <c r="AA199" s="53">
        <f>IFERROR(HLOOKUP($D199&amp;AA$4,'BUG '!$D$95:$AY$110,$A199,FALSE),"")</f>
        <v>0</v>
      </c>
      <c r="AB199" s="53">
        <f>IFERROR(HLOOKUP($D199&amp;AB$4,'BUG '!$D$95:$AY$110,$A199,FALSE),"")</f>
        <v>3</v>
      </c>
      <c r="AC199" s="53">
        <f>IFERROR(HLOOKUP($D199,'BSX-II-LD-TS-CLS-AMBER'!$W$86:$AL$101,$A199,FALSE),"")</f>
        <v>131.38927581839062</v>
      </c>
    </row>
    <row r="200" spans="1:29" ht="15.75" thickBot="1" x14ac:dyDescent="0.3">
      <c r="A200" s="45">
        <v>13</v>
      </c>
      <c r="B200" s="86"/>
      <c r="C200" s="89"/>
      <c r="D200" s="54" t="s">
        <v>13</v>
      </c>
      <c r="E200" s="53">
        <f>IFERROR(HLOOKUP($D200,'BSX-II-LD-TS-CLS-AMBER'!$D$14:$S$29,$A200,FALSE),"")</f>
        <v>11598.678093053011</v>
      </c>
      <c r="F200" s="53">
        <f>IFERROR(HLOOKUP($D200&amp;F$4,'BUG '!$D$23:$AY$38,$A200,FALSE),"")</f>
        <v>3</v>
      </c>
      <c r="G200" s="53">
        <f>IFERROR(HLOOKUP($D200&amp;G$4,'BUG '!$D$23:$AY$38,$A200,FALSE),"")</f>
        <v>0</v>
      </c>
      <c r="H200" s="53">
        <f>IFERROR(HLOOKUP($D200&amp;H$4,'BUG '!$D$23:$AY$38,$A200,FALSE),"")</f>
        <v>3</v>
      </c>
      <c r="I200" s="53">
        <f>IFERROR(HLOOKUP($D200,'BSX-II-LD-TS-CLS-AMBER'!$W$14:$AL$29,$A200,FALSE),"")</f>
        <v>114.41181468868942</v>
      </c>
      <c r="J200" s="53">
        <f>IFERROR(HLOOKUP($D200,'BSX-II-LD-TS-CLS-AMBER'!$D$32:$S$47,$A200,FALSE),"")</f>
        <v>12607.258796796752</v>
      </c>
      <c r="K200" s="53">
        <f>IFERROR(HLOOKUP($D200&amp;K$4,'BUG '!$D$41:$AY$56,$A200,FALSE),"")</f>
        <v>3</v>
      </c>
      <c r="L200" s="53">
        <f>IFERROR(HLOOKUP($D200&amp;L$4,'BUG '!$D$41:$AY$56,$A200,FALSE),"")</f>
        <v>0</v>
      </c>
      <c r="M200" s="53">
        <f>IFERROR(HLOOKUP($D200&amp;M$4,'BUG '!$D$41:$AY$56,$A200,FALSE),"")</f>
        <v>3</v>
      </c>
      <c r="N200" s="53">
        <f>IFERROR(HLOOKUP($D200,'BSX-II-LD-TS-CLS-AMBER'!$W$32:$AL$47,$A200,FALSE),"")</f>
        <v>124.36066813987982</v>
      </c>
      <c r="O200" s="53">
        <f>IFERROR(HLOOKUP($D200,'BSX-II-LD-TS-CLS-AMBER'!$D$50:$S$65,$A200,FALSE),"")</f>
        <v>12607.258796796752</v>
      </c>
      <c r="P200" s="53">
        <f>IFERROR(HLOOKUP($D200&amp;P$4,'BUG '!$D$59:$AY$74,$A200,FALSE),"")</f>
        <v>3</v>
      </c>
      <c r="Q200" s="53">
        <f>IFERROR(HLOOKUP($D200&amp;Q$4,'BUG '!$D$59:$AY$74,$A200,FALSE),"")</f>
        <v>0</v>
      </c>
      <c r="R200" s="53">
        <f>IFERROR(HLOOKUP($D200&amp;R$4,'BUG '!$D$59:$AY$74,$A200,FALSE),"")</f>
        <v>3</v>
      </c>
      <c r="S200" s="53">
        <f>IFERROR(HLOOKUP($D200,'BSX-II-LD-TS-CLS-AMBER'!$W$50:$AL$65,$A200,FALSE),"")</f>
        <v>124.36066813987982</v>
      </c>
      <c r="T200" s="53">
        <f>IFERROR(HLOOKUP($D200,'BSX-II-LD-TS-CLS-AMBER'!$D$68:$S$83,$A200,FALSE),"")</f>
        <v>12540.205195132699</v>
      </c>
      <c r="U200" s="53">
        <f>IFERROR(HLOOKUP($D200&amp;U$4,'BUG '!$D$77:$AY$92,$A200,FALSE),"")</f>
        <v>3</v>
      </c>
      <c r="V200" s="53">
        <f>IFERROR(HLOOKUP($D200&amp;V$4,'BUG '!$D$77:$AY$92,$A200,FALSE),"")</f>
        <v>0</v>
      </c>
      <c r="W200" s="53">
        <f>IFERROR(HLOOKUP($D200&amp;W$4,'BUG '!$D$77:$AY$92,$A200,FALSE),"")</f>
        <v>3</v>
      </c>
      <c r="X200" s="53">
        <f>IFERROR(HLOOKUP($D200,'BSX-II-LD-TS-CLS-AMBER'!$W$68:$AL$83,$A200,FALSE),"")</f>
        <v>123.69923722626633</v>
      </c>
      <c r="Y200" s="53">
        <f>IFERROR(HLOOKUP($D200,'BSX-II-LD-TS-CLS-AMBER'!$D$86:$S$101,$A200,FALSE),"")</f>
        <v>13156.677360163698</v>
      </c>
      <c r="Z200" s="53">
        <f>IFERROR(HLOOKUP($D200&amp;Z$4,'BUG '!$D$95:$AY$110,$A200,FALSE),"")</f>
        <v>3</v>
      </c>
      <c r="AA200" s="53">
        <f>IFERROR(HLOOKUP($D200&amp;AA$4,'BUG '!$D$95:$AY$110,$A200,FALSE),"")</f>
        <v>0</v>
      </c>
      <c r="AB200" s="53">
        <f>IFERROR(HLOOKUP($D200&amp;AB$4,'BUG '!$D$95:$AY$110,$A200,FALSE),"")</f>
        <v>3</v>
      </c>
      <c r="AC200" s="53">
        <f>IFERROR(HLOOKUP($D200,'BSX-II-LD-TS-CLS-AMBER'!$W$86:$AL$101,$A200,FALSE),"")</f>
        <v>129.78024909161903</v>
      </c>
    </row>
    <row r="201" spans="1:29" ht="15.75" thickBot="1" x14ac:dyDescent="0.3">
      <c r="A201" s="45">
        <v>13</v>
      </c>
      <c r="B201" s="86"/>
      <c r="C201" s="89"/>
      <c r="D201" s="54" t="s">
        <v>145</v>
      </c>
      <c r="E201" s="53">
        <f>IFERROR(HLOOKUP($D201,'BSX-II-LD-TS-CLS-AMBER'!$D$14:$S$29,$A201,FALSE),"")</f>
        <v>11673.088109180238</v>
      </c>
      <c r="F201" s="53">
        <f>IFERROR(HLOOKUP($D201&amp;F$4,'BUG '!$D$23:$AY$38,$A201,FALSE),"")</f>
        <v>3</v>
      </c>
      <c r="G201" s="53">
        <f>IFERROR(HLOOKUP($D201&amp;G$4,'BUG '!$D$23:$AY$38,$A201,FALSE),"")</f>
        <v>0</v>
      </c>
      <c r="H201" s="53">
        <f>IFERROR(HLOOKUP($D201&amp;H$4,'BUG '!$D$23:$AY$38,$A201,FALSE),"")</f>
        <v>2</v>
      </c>
      <c r="I201" s="53">
        <f>IFERROR(HLOOKUP($D201,'BSX-II-LD-TS-CLS-AMBER'!$W$14:$AL$29,$A201,FALSE),"")</f>
        <v>115.14581083099375</v>
      </c>
      <c r="J201" s="53">
        <f>IFERROR(HLOOKUP($D201,'BSX-II-LD-TS-CLS-AMBER'!$D$32:$S$47,$A201,FALSE),"")</f>
        <v>12688.139249108954</v>
      </c>
      <c r="K201" s="53">
        <f>IFERROR(HLOOKUP($D201&amp;K$4,'BUG '!$D$41:$AY$56,$A201,FALSE),"")</f>
        <v>3</v>
      </c>
      <c r="L201" s="53">
        <f>IFERROR(HLOOKUP($D201&amp;L$4,'BUG '!$D$41:$AY$56,$A201,FALSE),"")</f>
        <v>0</v>
      </c>
      <c r="M201" s="53">
        <f>IFERROR(HLOOKUP($D201&amp;M$4,'BUG '!$D$41:$AY$56,$A201,FALSE),"")</f>
        <v>2</v>
      </c>
      <c r="N201" s="53">
        <f>IFERROR(HLOOKUP($D201,'BSX-II-LD-TS-CLS-AMBER'!$W$32:$AL$47,$A201,FALSE),"")</f>
        <v>125.15849003368886</v>
      </c>
      <c r="O201" s="53">
        <f>IFERROR(HLOOKUP($D201,'BSX-II-LD-TS-CLS-AMBER'!$D$50:$S$65,$A201,FALSE),"")</f>
        <v>12688.139249108955</v>
      </c>
      <c r="P201" s="53">
        <f>IFERROR(HLOOKUP($D201&amp;P$4,'BUG '!$D$59:$AY$74,$A201,FALSE),"")</f>
        <v>3</v>
      </c>
      <c r="Q201" s="53">
        <f>IFERROR(HLOOKUP($D201&amp;Q$4,'BUG '!$D$59:$AY$74,$A201,FALSE),"")</f>
        <v>0</v>
      </c>
      <c r="R201" s="53">
        <f>IFERROR(HLOOKUP($D201&amp;R$4,'BUG '!$D$59:$AY$74,$A201,FALSE),"")</f>
        <v>2</v>
      </c>
      <c r="S201" s="53">
        <f>IFERROR(HLOOKUP($D201,'BSX-II-LD-TS-CLS-AMBER'!$W$50:$AL$65,$A201,FALSE),"")</f>
        <v>125.15849003368888</v>
      </c>
      <c r="T201" s="53">
        <f>IFERROR(HLOOKUP($D201,'BSX-II-LD-TS-CLS-AMBER'!$D$68:$S$83,$A201,FALSE),"")</f>
        <v>12579.028417632926</v>
      </c>
      <c r="U201" s="53">
        <f>IFERROR(HLOOKUP($D201&amp;U$4,'BUG '!$D$77:$AY$92,$A201,FALSE),"")</f>
        <v>3</v>
      </c>
      <c r="V201" s="53">
        <f>IFERROR(HLOOKUP($D201&amp;V$4,'BUG '!$D$77:$AY$92,$A201,FALSE),"")</f>
        <v>0</v>
      </c>
      <c r="W201" s="53">
        <f>IFERROR(HLOOKUP($D201&amp;W$4,'BUG '!$D$77:$AY$92,$A201,FALSE),"")</f>
        <v>2</v>
      </c>
      <c r="X201" s="53">
        <f>IFERROR(HLOOKUP($D201,'BSX-II-LD-TS-CLS-AMBER'!$W$68:$AL$83,$A201,FALSE),"")</f>
        <v>124.08219770699336</v>
      </c>
      <c r="Y201" s="53">
        <f>IFERROR(HLOOKUP($D201,'BSX-II-LD-TS-CLS-AMBER'!$D$86:$S$101,$A201,FALSE),"")</f>
        <v>13241.08254553882</v>
      </c>
      <c r="Z201" s="53">
        <f>IFERROR(HLOOKUP($D201&amp;Z$4,'BUG '!$D$95:$AY$110,$A201,FALSE),"")</f>
        <v>3</v>
      </c>
      <c r="AA201" s="53">
        <f>IFERROR(HLOOKUP($D201&amp;AA$4,'BUG '!$D$95:$AY$110,$A201,FALSE),"")</f>
        <v>0</v>
      </c>
      <c r="AB201" s="53">
        <f>IFERROR(HLOOKUP($D201&amp;AB$4,'BUG '!$D$95:$AY$110,$A201,FALSE),"")</f>
        <v>2</v>
      </c>
      <c r="AC201" s="53">
        <f>IFERROR(HLOOKUP($D201,'BSX-II-LD-TS-CLS-AMBER'!$W$86:$AL$101,$A201,FALSE),"")</f>
        <v>130.61283969810262</v>
      </c>
    </row>
    <row r="202" spans="1:29" ht="15.75" thickBot="1" x14ac:dyDescent="0.3">
      <c r="A202" s="45">
        <v>13</v>
      </c>
      <c r="B202" s="86"/>
      <c r="C202" s="89"/>
      <c r="D202" s="54" t="s">
        <v>14</v>
      </c>
      <c r="E202" s="53">
        <f>IFERROR(HLOOKUP($D202,'BSX-II-LD-TS-CLS-AMBER'!$D$14:$S$29,$A202,FALSE),"")</f>
        <v>10464.63089033299</v>
      </c>
      <c r="F202" s="53">
        <f>IFERROR(HLOOKUP($D202&amp;F$4,'BUG '!$D$23:$AY$38,$A202,FALSE),"")</f>
        <v>3</v>
      </c>
      <c r="G202" s="53">
        <f>IFERROR(HLOOKUP($D202&amp;G$4,'BUG '!$D$23:$AY$38,$A202,FALSE),"")</f>
        <v>0</v>
      </c>
      <c r="H202" s="53">
        <f>IFERROR(HLOOKUP($D202&amp;H$4,'BUG '!$D$23:$AY$38,$A202,FALSE),"")</f>
        <v>3</v>
      </c>
      <c r="I202" s="53">
        <f>IFERROR(HLOOKUP($D202,'BSX-II-LD-TS-CLS-AMBER'!$W$14:$AL$29,$A202,FALSE),"")</f>
        <v>103.22533314614691</v>
      </c>
      <c r="J202" s="53">
        <f>IFERROR(HLOOKUP($D202,'BSX-II-LD-TS-CLS-AMBER'!$D$32:$S$47,$A202,FALSE),"")</f>
        <v>11374.598793840207</v>
      </c>
      <c r="K202" s="53">
        <f>IFERROR(HLOOKUP($D202&amp;K$4,'BUG '!$D$41:$AY$56,$A202,FALSE),"")</f>
        <v>3</v>
      </c>
      <c r="L202" s="53">
        <f>IFERROR(HLOOKUP($D202&amp;L$4,'BUG '!$D$41:$AY$56,$A202,FALSE),"")</f>
        <v>0</v>
      </c>
      <c r="M202" s="53">
        <f>IFERROR(HLOOKUP($D202&amp;M$4,'BUG '!$D$41:$AY$56,$A202,FALSE),"")</f>
        <v>3</v>
      </c>
      <c r="N202" s="53">
        <f>IFERROR(HLOOKUP($D202,'BSX-II-LD-TS-CLS-AMBER'!$W$32:$AL$47,$A202,FALSE),"")</f>
        <v>112.20144907189882</v>
      </c>
      <c r="O202" s="53">
        <f>IFERROR(HLOOKUP($D202,'BSX-II-LD-TS-CLS-AMBER'!$D$50:$S$65,$A202,FALSE),"")</f>
        <v>11374.598793840207</v>
      </c>
      <c r="P202" s="53">
        <f>IFERROR(HLOOKUP($D202&amp;P$4,'BUG '!$D$59:$AY$74,$A202,FALSE),"")</f>
        <v>3</v>
      </c>
      <c r="Q202" s="53">
        <f>IFERROR(HLOOKUP($D202&amp;Q$4,'BUG '!$D$59:$AY$74,$A202,FALSE),"")</f>
        <v>0</v>
      </c>
      <c r="R202" s="53">
        <f>IFERROR(HLOOKUP($D202&amp;R$4,'BUG '!$D$59:$AY$74,$A202,FALSE),"")</f>
        <v>3</v>
      </c>
      <c r="S202" s="53">
        <f>IFERROR(HLOOKUP($D202,'BSX-II-LD-TS-CLS-AMBER'!$W$50:$AL$65,$A202,FALSE),"")</f>
        <v>112.20144907189882</v>
      </c>
      <c r="T202" s="53">
        <f>IFERROR(HLOOKUP($D202,'BSX-II-LD-TS-CLS-AMBER'!$D$68:$S$83,$A202,FALSE),"")</f>
        <v>11314.101279756944</v>
      </c>
      <c r="U202" s="53">
        <f>IFERROR(HLOOKUP($D202&amp;U$4,'BUG '!$D$77:$AY$92,$A202,FALSE),"")</f>
        <v>3</v>
      </c>
      <c r="V202" s="53">
        <f>IFERROR(HLOOKUP($D202&amp;V$4,'BUG '!$D$77:$AY$92,$A202,FALSE),"")</f>
        <v>0</v>
      </c>
      <c r="W202" s="53">
        <f>IFERROR(HLOOKUP($D202&amp;W$4,'BUG '!$D$77:$AY$92,$A202,FALSE),"")</f>
        <v>3</v>
      </c>
      <c r="X202" s="53">
        <f>IFERROR(HLOOKUP($D202,'BSX-II-LD-TS-CLS-AMBER'!$W$68:$AL$83,$A202,FALSE),"")</f>
        <v>111.60468879327998</v>
      </c>
      <c r="Y202" s="53">
        <f>IFERROR(HLOOKUP($D202,'BSX-II-LD-TS-CLS-AMBER'!$D$86:$S$101,$A202,FALSE),"")</f>
        <v>11870.298598921938</v>
      </c>
      <c r="Z202" s="53">
        <f>IFERROR(HLOOKUP($D202&amp;Z$4,'BUG '!$D$95:$AY$110,$A202,FALSE),"")</f>
        <v>3</v>
      </c>
      <c r="AA202" s="53">
        <f>IFERROR(HLOOKUP($D202&amp;AA$4,'BUG '!$D$95:$AY$110,$A202,FALSE),"")</f>
        <v>0</v>
      </c>
      <c r="AB202" s="53">
        <f>IFERROR(HLOOKUP($D202&amp;AB$4,'BUG '!$D$95:$AY$110,$A202,FALSE),"")</f>
        <v>3</v>
      </c>
      <c r="AC202" s="53">
        <f>IFERROR(HLOOKUP($D202,'BSX-II-LD-TS-CLS-AMBER'!$W$86:$AL$101,$A202,FALSE),"")</f>
        <v>117.09113682641967</v>
      </c>
    </row>
    <row r="203" spans="1:29" ht="15.75" thickBot="1" x14ac:dyDescent="0.3">
      <c r="A203" s="45">
        <v>13</v>
      </c>
      <c r="B203" s="86"/>
      <c r="C203" s="89"/>
      <c r="D203" s="54" t="s">
        <v>15</v>
      </c>
      <c r="E203" s="53">
        <f>IFERROR(HLOOKUP($D203,'BSX-II-LD-TS-CLS-AMBER'!$D$14:$S$29,$A203,FALSE),"")</f>
        <v>9443.1777138497237</v>
      </c>
      <c r="F203" s="53">
        <f>IFERROR(HLOOKUP($D203&amp;F$4,'BUG '!$D$23:$AY$38,$A203,FALSE),"")</f>
        <v>3</v>
      </c>
      <c r="G203" s="53">
        <f>IFERROR(HLOOKUP($D203&amp;G$4,'BUG '!$D$23:$AY$38,$A203,FALSE),"")</f>
        <v>0</v>
      </c>
      <c r="H203" s="53">
        <f>IFERROR(HLOOKUP($D203&amp;H$4,'BUG '!$D$23:$AY$38,$A203,FALSE),"")</f>
        <v>3</v>
      </c>
      <c r="I203" s="53">
        <f>IFERROR(HLOOKUP($D203,'BSX-II-LD-TS-CLS-AMBER'!$W$14:$AL$29,$A203,FALSE),"")</f>
        <v>93.149502900373193</v>
      </c>
      <c r="J203" s="53">
        <f>IFERROR(HLOOKUP($D203,'BSX-II-LD-TS-CLS-AMBER'!$D$32:$S$47,$A203,FALSE),"")</f>
        <v>10264.323602010569</v>
      </c>
      <c r="K203" s="53">
        <f>IFERROR(HLOOKUP($D203&amp;K$4,'BUG '!$D$41:$AY$56,$A203,FALSE),"")</f>
        <v>3</v>
      </c>
      <c r="L203" s="53">
        <f>IFERROR(HLOOKUP($D203&amp;L$4,'BUG '!$D$41:$AY$56,$A203,FALSE),"")</f>
        <v>0</v>
      </c>
      <c r="M203" s="53">
        <f>IFERROR(HLOOKUP($D203&amp;M$4,'BUG '!$D$41:$AY$56,$A203,FALSE),"")</f>
        <v>3</v>
      </c>
      <c r="N203" s="53">
        <f>IFERROR(HLOOKUP($D203,'BSX-II-LD-TS-CLS-AMBER'!$W$32:$AL$47,$A203,FALSE),"")</f>
        <v>101.24945967431867</v>
      </c>
      <c r="O203" s="53">
        <f>IFERROR(HLOOKUP($D203,'BSX-II-LD-TS-CLS-AMBER'!$D$50:$S$65,$A203,FALSE),"")</f>
        <v>10264.323602010569</v>
      </c>
      <c r="P203" s="53">
        <f>IFERROR(HLOOKUP($D203&amp;P$4,'BUG '!$D$59:$AY$74,$A203,FALSE),"")</f>
        <v>3</v>
      </c>
      <c r="Q203" s="53">
        <f>IFERROR(HLOOKUP($D203&amp;Q$4,'BUG '!$D$59:$AY$74,$A203,FALSE),"")</f>
        <v>0</v>
      </c>
      <c r="R203" s="53">
        <f>IFERROR(HLOOKUP($D203&amp;R$4,'BUG '!$D$59:$AY$74,$A203,FALSE),"")</f>
        <v>3</v>
      </c>
      <c r="S203" s="53">
        <f>IFERROR(HLOOKUP($D203,'BSX-II-LD-TS-CLS-AMBER'!$W$50:$AL$65,$A203,FALSE),"")</f>
        <v>101.24945967431867</v>
      </c>
      <c r="T203" s="53">
        <f>IFERROR(HLOOKUP($D203,'BSX-II-LD-TS-CLS-AMBER'!$D$68:$S$83,$A203,FALSE),"")</f>
        <v>10209.731253487113</v>
      </c>
      <c r="U203" s="53">
        <f>IFERROR(HLOOKUP($D203&amp;U$4,'BUG '!$D$77:$AY$92,$A203,FALSE),"")</f>
        <v>3</v>
      </c>
      <c r="V203" s="53">
        <f>IFERROR(HLOOKUP($D203&amp;V$4,'BUG '!$D$77:$AY$92,$A203,FALSE),"")</f>
        <v>0</v>
      </c>
      <c r="W203" s="53">
        <f>IFERROR(HLOOKUP($D203&amp;W$4,'BUG '!$D$77:$AY$92,$A203,FALSE),"")</f>
        <v>3</v>
      </c>
      <c r="X203" s="53">
        <f>IFERROR(HLOOKUP($D203,'BSX-II-LD-TS-CLS-AMBER'!$W$68:$AL$83,$A203,FALSE),"")</f>
        <v>100.71094919816132</v>
      </c>
      <c r="Y203" s="53">
        <f>IFERROR(HLOOKUP($D203,'BSX-II-LD-TS-CLS-AMBER'!$D$86:$S$101,$A203,FALSE),"")</f>
        <v>10711.638122815277</v>
      </c>
      <c r="Z203" s="53">
        <f>IFERROR(HLOOKUP($D203&amp;Z$4,'BUG '!$D$95:$AY$110,$A203,FALSE),"")</f>
        <v>3</v>
      </c>
      <c r="AA203" s="53">
        <f>IFERROR(HLOOKUP($D203&amp;AA$4,'BUG '!$D$95:$AY$110,$A203,FALSE),"")</f>
        <v>0</v>
      </c>
      <c r="AB203" s="53">
        <f>IFERROR(HLOOKUP($D203&amp;AB$4,'BUG '!$D$95:$AY$110,$A203,FALSE),"")</f>
        <v>3</v>
      </c>
      <c r="AC203" s="53">
        <f>IFERROR(HLOOKUP($D203,'BSX-II-LD-TS-CLS-AMBER'!$W$86:$AL$101,$A203,FALSE),"")</f>
        <v>105.66186474766243</v>
      </c>
    </row>
    <row r="204" spans="1:29" ht="15.75" thickBot="1" x14ac:dyDescent="0.3">
      <c r="A204" s="45">
        <v>13</v>
      </c>
      <c r="B204" s="86"/>
      <c r="C204" s="89"/>
      <c r="D204" s="54" t="s">
        <v>18</v>
      </c>
      <c r="E204" s="53">
        <f>IFERROR(HLOOKUP($D204,'BSX-II-LD-TS-CLS-AMBER'!$D$14:$S$29,$A204,FALSE),"")</f>
        <v>13778.565401414549</v>
      </c>
      <c r="F204" s="53">
        <f>IFERROR(HLOOKUP($D204&amp;F$4,'BUG '!$D$23:$AY$38,$A204,FALSE),"")</f>
        <v>4</v>
      </c>
      <c r="G204" s="53">
        <f>IFERROR(HLOOKUP($D204&amp;G$4,'BUG '!$D$23:$AY$38,$A204,FALSE),"")</f>
        <v>0</v>
      </c>
      <c r="H204" s="53">
        <f>IFERROR(HLOOKUP($D204&amp;H$4,'BUG '!$D$23:$AY$38,$A204,FALSE),"")</f>
        <v>4</v>
      </c>
      <c r="I204" s="53">
        <f>IFERROR(HLOOKUP($D204,'BSX-II-LD-TS-CLS-AMBER'!$W$14:$AL$29,$A204,FALSE),"")</f>
        <v>135.91468430586301</v>
      </c>
      <c r="J204" s="53">
        <f>IFERROR(HLOOKUP($D204,'BSX-II-LD-TS-CLS-AMBER'!$D$32:$S$47,$A204,FALSE),"")</f>
        <v>14976.701523276684</v>
      </c>
      <c r="K204" s="53">
        <f>IFERROR(HLOOKUP($D204&amp;K$4,'BUG '!$D$41:$AY$56,$A204,FALSE),"")</f>
        <v>4</v>
      </c>
      <c r="L204" s="53">
        <f>IFERROR(HLOOKUP($D204&amp;L$4,'BUG '!$D$41:$AY$56,$A204,FALSE),"")</f>
        <v>0</v>
      </c>
      <c r="M204" s="53">
        <f>IFERROR(HLOOKUP($D204&amp;M$4,'BUG '!$D$41:$AY$56,$A204,FALSE),"")</f>
        <v>4</v>
      </c>
      <c r="N204" s="53">
        <f>IFERROR(HLOOKUP($D204,'BSX-II-LD-TS-CLS-AMBER'!$W$32:$AL$47,$A204,FALSE),"")</f>
        <v>147.73335250637282</v>
      </c>
      <c r="O204" s="53">
        <f>IFERROR(HLOOKUP($D204,'BSX-II-LD-TS-CLS-AMBER'!$D$50:$S$65,$A204,FALSE),"")</f>
        <v>14976.701523276684</v>
      </c>
      <c r="P204" s="53">
        <f>IFERROR(HLOOKUP($D204&amp;P$4,'BUG '!$D$59:$AY$74,$A204,FALSE),"")</f>
        <v>4</v>
      </c>
      <c r="Q204" s="53">
        <f>IFERROR(HLOOKUP($D204&amp;Q$4,'BUG '!$D$59:$AY$74,$A204,FALSE),"")</f>
        <v>0</v>
      </c>
      <c r="R204" s="53">
        <f>IFERROR(HLOOKUP($D204&amp;R$4,'BUG '!$D$59:$AY$74,$A204,FALSE),"")</f>
        <v>4</v>
      </c>
      <c r="S204" s="53">
        <f>IFERROR(HLOOKUP($D204,'BSX-II-LD-TS-CLS-AMBER'!$W$50:$AL$65,$A204,FALSE),"")</f>
        <v>147.73335250637282</v>
      </c>
      <c r="T204" s="53">
        <f>IFERROR(HLOOKUP($D204,'BSX-II-LD-TS-CLS-AMBER'!$D$68:$S$83,$A204,FALSE),"")</f>
        <v>14897.045684178787</v>
      </c>
      <c r="U204" s="53">
        <f>IFERROR(HLOOKUP($D204&amp;U$4,'BUG '!$D$77:$AY$92,$A204,FALSE),"")</f>
        <v>4</v>
      </c>
      <c r="V204" s="53">
        <f>IFERROR(HLOOKUP($D204&amp;V$4,'BUG '!$D$77:$AY$92,$A204,FALSE),"")</f>
        <v>0</v>
      </c>
      <c r="W204" s="53">
        <f>IFERROR(HLOOKUP($D204&amp;W$4,'BUG '!$D$77:$AY$92,$A204,FALSE),"")</f>
        <v>4</v>
      </c>
      <c r="X204" s="53">
        <f>IFERROR(HLOOKUP($D204,'BSX-II-LD-TS-CLS-AMBER'!$W$68:$AL$83,$A204,FALSE),"")</f>
        <v>146.94761045640601</v>
      </c>
      <c r="Y204" s="53">
        <f>IFERROR(HLOOKUP($D204,'BSX-II-LD-TS-CLS-AMBER'!$D$86:$S$101,$A204,FALSE),"")</f>
        <v>15629.379315294796</v>
      </c>
      <c r="Z204" s="53">
        <f>IFERROR(HLOOKUP($D204&amp;Z$4,'BUG '!$D$95:$AY$110,$A204,FALSE),"")</f>
        <v>4</v>
      </c>
      <c r="AA204" s="53">
        <f>IFERROR(HLOOKUP($D204&amp;AA$4,'BUG '!$D$95:$AY$110,$A204,FALSE),"")</f>
        <v>0</v>
      </c>
      <c r="AB204" s="53">
        <f>IFERROR(HLOOKUP($D204&amp;AB$4,'BUG '!$D$95:$AY$110,$A204,FALSE),"")</f>
        <v>4</v>
      </c>
      <c r="AC204" s="53">
        <f>IFERROR(HLOOKUP($D204,'BSX-II-LD-TS-CLS-AMBER'!$W$86:$AL$101,$A204,FALSE),"")</f>
        <v>154.17150433649604</v>
      </c>
    </row>
    <row r="205" spans="1:29" ht="15.75" thickBot="1" x14ac:dyDescent="0.3">
      <c r="A205" s="45">
        <v>13</v>
      </c>
      <c r="B205" s="86"/>
      <c r="C205" s="89"/>
      <c r="D205" s="54" t="s">
        <v>19</v>
      </c>
      <c r="E205" s="53">
        <f>IFERROR(HLOOKUP($D205,'BSX-II-LD-TS-CLS-AMBER'!$D$14:$S$29,$A205,FALSE),"")</f>
        <v>13665.065126817954</v>
      </c>
      <c r="F205" s="53">
        <f>IFERROR(HLOOKUP($D205&amp;F$4,'BUG '!$D$23:$AY$38,$A205,FALSE),"")</f>
        <v>4</v>
      </c>
      <c r="G205" s="53">
        <f>IFERROR(HLOOKUP($D205&amp;G$4,'BUG '!$D$23:$AY$38,$A205,FALSE),"")</f>
        <v>0</v>
      </c>
      <c r="H205" s="53">
        <f>IFERROR(HLOOKUP($D205&amp;H$4,'BUG '!$D$23:$AY$38,$A205,FALSE),"")</f>
        <v>3</v>
      </c>
      <c r="I205" s="53">
        <f>IFERROR(HLOOKUP($D205,'BSX-II-LD-TS-CLS-AMBER'!$W$14:$AL$29,$A205,FALSE),"")</f>
        <v>134.79509358353414</v>
      </c>
      <c r="J205" s="53">
        <f>IFERROR(HLOOKUP($D205,'BSX-II-LD-TS-CLS-AMBER'!$D$32:$S$47,$A205,FALSE),"")</f>
        <v>14853.331659584732</v>
      </c>
      <c r="K205" s="53">
        <f>IFERROR(HLOOKUP($D205&amp;K$4,'BUG '!$D$41:$AY$56,$A205,FALSE),"")</f>
        <v>4</v>
      </c>
      <c r="L205" s="53">
        <f>IFERROR(HLOOKUP($D205&amp;L$4,'BUG '!$D$41:$AY$56,$A205,FALSE),"")</f>
        <v>0</v>
      </c>
      <c r="M205" s="53">
        <f>IFERROR(HLOOKUP($D205&amp;M$4,'BUG '!$D$41:$AY$56,$A205,FALSE),"")</f>
        <v>3</v>
      </c>
      <c r="N205" s="53">
        <f>IFERROR(HLOOKUP($D205,'BSX-II-LD-TS-CLS-AMBER'!$W$32:$AL$47,$A205,FALSE),"")</f>
        <v>146.51640606905883</v>
      </c>
      <c r="O205" s="53">
        <f>IFERROR(HLOOKUP($D205,'BSX-II-LD-TS-CLS-AMBER'!$D$50:$S$65,$A205,FALSE),"")</f>
        <v>14853.331659584732</v>
      </c>
      <c r="P205" s="53">
        <f>IFERROR(HLOOKUP($D205&amp;P$4,'BUG '!$D$59:$AY$74,$A205,FALSE),"")</f>
        <v>4</v>
      </c>
      <c r="Q205" s="53">
        <f>IFERROR(HLOOKUP($D205&amp;Q$4,'BUG '!$D$59:$AY$74,$A205,FALSE),"")</f>
        <v>0</v>
      </c>
      <c r="R205" s="53">
        <f>IFERROR(HLOOKUP($D205&amp;R$4,'BUG '!$D$59:$AY$74,$A205,FALSE),"")</f>
        <v>3</v>
      </c>
      <c r="S205" s="53">
        <f>IFERROR(HLOOKUP($D205,'BSX-II-LD-TS-CLS-AMBER'!$W$50:$AL$65,$A205,FALSE),"")</f>
        <v>146.51640606905883</v>
      </c>
      <c r="T205" s="53">
        <f>IFERROR(HLOOKUP($D205,'BSX-II-LD-TS-CLS-AMBER'!$D$68:$S$83,$A205,FALSE),"")</f>
        <v>14774.331981658004</v>
      </c>
      <c r="U205" s="53">
        <f>IFERROR(HLOOKUP($D205&amp;U$4,'BUG '!$D$77:$AY$92,$A205,FALSE),"")</f>
        <v>4</v>
      </c>
      <c r="V205" s="53">
        <f>IFERROR(HLOOKUP($D205&amp;V$4,'BUG '!$D$77:$AY$92,$A205,FALSE),"")</f>
        <v>0</v>
      </c>
      <c r="W205" s="53">
        <f>IFERROR(HLOOKUP($D205&amp;W$4,'BUG '!$D$77:$AY$92,$A205,FALSE),"")</f>
        <v>3</v>
      </c>
      <c r="X205" s="53">
        <f>IFERROR(HLOOKUP($D205,'BSX-II-LD-TS-CLS-AMBER'!$W$68:$AL$83,$A205,FALSE),"")</f>
        <v>145.73713653171109</v>
      </c>
      <c r="Y205" s="53">
        <f>IFERROR(HLOOKUP($D205,'BSX-II-LD-TS-CLS-AMBER'!$D$86:$S$101,$A205,FALSE),"")</f>
        <v>15500.633049455089</v>
      </c>
      <c r="Z205" s="53">
        <f>IFERROR(HLOOKUP($D205&amp;Z$4,'BUG '!$D$95:$AY$110,$A205,FALSE),"")</f>
        <v>4</v>
      </c>
      <c r="AA205" s="53">
        <f>IFERROR(HLOOKUP($D205&amp;AA$4,'BUG '!$D$95:$AY$110,$A205,FALSE),"")</f>
        <v>0</v>
      </c>
      <c r="AB205" s="53">
        <f>IFERROR(HLOOKUP($D205&amp;AB$4,'BUG '!$D$95:$AY$110,$A205,FALSE),"")</f>
        <v>3</v>
      </c>
      <c r="AC205" s="53">
        <f>IFERROR(HLOOKUP($D205,'BSX-II-LD-TS-CLS-AMBER'!$W$86:$AL$101,$A205,FALSE),"")</f>
        <v>152.90152393088965</v>
      </c>
    </row>
    <row r="206" spans="1:29" ht="15.75" thickBot="1" x14ac:dyDescent="0.3">
      <c r="A206" s="45">
        <v>13</v>
      </c>
      <c r="B206" s="87"/>
      <c r="C206" s="90"/>
      <c r="D206" s="55" t="s">
        <v>117</v>
      </c>
      <c r="E206" s="53">
        <f>IFERROR(HLOOKUP($D206,'BSX-II-LD-TS-CLS-AMBER'!$D$14:$S$29,$A206,FALSE),"")</f>
        <v>12927.512749705877</v>
      </c>
      <c r="F206" s="53">
        <f>IFERROR(HLOOKUP($D206&amp;F$4,'BUG '!$D$23:$AY$38,$A206,FALSE),"")</f>
        <v>3</v>
      </c>
      <c r="G206" s="53">
        <f>IFERROR(HLOOKUP($D206&amp;G$4,'BUG '!$D$23:$AY$38,$A206,FALSE),"")</f>
        <v>0</v>
      </c>
      <c r="H206" s="53">
        <f>IFERROR(HLOOKUP($D206&amp;H$4,'BUG '!$D$23:$AY$38,$A206,FALSE),"")</f>
        <v>3</v>
      </c>
      <c r="I206" s="53">
        <f>IFERROR(HLOOKUP($D206,'BSX-II-LD-TS-CLS-AMBER'!$W$14:$AL$29,$A206,FALSE),"")</f>
        <v>127.5197208887879</v>
      </c>
      <c r="J206" s="53">
        <f>IFERROR(HLOOKUP($D206,'BSX-II-LD-TS-CLS-AMBER'!$D$32:$S$47,$A206,FALSE),"")</f>
        <v>13464.85220202876</v>
      </c>
      <c r="K206" s="53">
        <f>IFERROR(HLOOKUP($D206&amp;K$4,'BUG '!$D$41:$AY$56,$A206,FALSE),"")</f>
        <v>4</v>
      </c>
      <c r="L206" s="53">
        <f>IFERROR(HLOOKUP($D206&amp;L$4,'BUG '!$D$41:$AY$56,$A206,FALSE),"")</f>
        <v>0</v>
      </c>
      <c r="M206" s="53">
        <f>IFERROR(HLOOKUP($D206&amp;M$4,'BUG '!$D$41:$AY$56,$A206,FALSE),"")</f>
        <v>4</v>
      </c>
      <c r="N206" s="53">
        <f>IFERROR(HLOOKUP($D206,'BSX-II-LD-TS-CLS-AMBER'!$W$32:$AL$47,$A206,FALSE),"")</f>
        <v>132.82015093356253</v>
      </c>
      <c r="O206" s="53">
        <f>IFERROR(HLOOKUP($D206,'BSX-II-LD-TS-CLS-AMBER'!$D$50:$S$65,$A206,FALSE),"")</f>
        <v>13464.85220202876</v>
      </c>
      <c r="P206" s="53">
        <f>IFERROR(HLOOKUP($D206&amp;P$4,'BUG '!$D$59:$AY$74,$A206,FALSE),"")</f>
        <v>4</v>
      </c>
      <c r="Q206" s="53">
        <f>IFERROR(HLOOKUP($D206&amp;Q$4,'BUG '!$D$59:$AY$74,$A206,FALSE),"")</f>
        <v>0</v>
      </c>
      <c r="R206" s="53">
        <f>IFERROR(HLOOKUP($D206&amp;R$4,'BUG '!$D$59:$AY$74,$A206,FALSE),"")</f>
        <v>4</v>
      </c>
      <c r="S206" s="53">
        <f>IFERROR(HLOOKUP($D206,'BSX-II-LD-TS-CLS-AMBER'!$W$50:$AL$65,$A206,FALSE),"")</f>
        <v>132.82015093356253</v>
      </c>
      <c r="T206" s="53">
        <f>IFERROR(HLOOKUP($D206,'BSX-II-LD-TS-CLS-AMBER'!$D$68:$S$83,$A206,FALSE),"")</f>
        <v>13349.062077833178</v>
      </c>
      <c r="U206" s="53">
        <f>IFERROR(HLOOKUP($D206&amp;U$4,'BUG '!$D$77:$AY$92,$A206,FALSE),"")</f>
        <v>4</v>
      </c>
      <c r="V206" s="53">
        <f>IFERROR(HLOOKUP($D206&amp;V$4,'BUG '!$D$77:$AY$92,$A206,FALSE),"")</f>
        <v>0</v>
      </c>
      <c r="W206" s="53">
        <f>IFERROR(HLOOKUP($D206&amp;W$4,'BUG '!$D$77:$AY$92,$A206,FALSE),"")</f>
        <v>4</v>
      </c>
      <c r="X206" s="53">
        <f>IFERROR(HLOOKUP($D206,'BSX-II-LD-TS-CLS-AMBER'!$W$68:$AL$83,$A206,FALSE),"")</f>
        <v>131.67797265031663</v>
      </c>
      <c r="Y206" s="53">
        <f>IFERROR(HLOOKUP($D206,'BSX-II-LD-TS-CLS-AMBER'!$D$86:$S$101,$A206,FALSE),"")</f>
        <v>14051.644293158559</v>
      </c>
      <c r="Z206" s="53">
        <f>IFERROR(HLOOKUP($D206&amp;Z$4,'BUG '!$D$95:$AY$110,$A206,FALSE),"")</f>
        <v>4</v>
      </c>
      <c r="AA206" s="53">
        <f>IFERROR(HLOOKUP($D206&amp;AA$4,'BUG '!$D$95:$AY$110,$A206,FALSE),"")</f>
        <v>0</v>
      </c>
      <c r="AB206" s="53">
        <f>IFERROR(HLOOKUP($D206&amp;AB$4,'BUG '!$D$95:$AY$110,$A206,FALSE),"")</f>
        <v>4</v>
      </c>
      <c r="AC206" s="53">
        <f>IFERROR(HLOOKUP($D206,'BSX-II-LD-TS-CLS-AMBER'!$W$86:$AL$101,$A206,FALSE),"")</f>
        <v>138.6083922704216</v>
      </c>
    </row>
    <row r="207" spans="1:29" ht="15" customHeight="1" thickBot="1" x14ac:dyDescent="0.3">
      <c r="A207" s="45">
        <v>14</v>
      </c>
      <c r="B207" s="85" t="s">
        <v>38</v>
      </c>
      <c r="C207" s="88" t="s">
        <v>120</v>
      </c>
      <c r="D207" s="52" t="s">
        <v>116</v>
      </c>
      <c r="E207" s="53">
        <f>IFERROR(HLOOKUP($D207,'BSX-II-LD-TS-CLS-AMBER'!$D$14:$S$29,$A207,FALSE),"")</f>
        <v>15923.44922744697</v>
      </c>
      <c r="F207" s="53">
        <f>IFERROR(HLOOKUP($D207&amp;F$4,'BUG '!$D$23:$AY$38,$A207,FALSE),"")</f>
        <v>4</v>
      </c>
      <c r="G207" s="53">
        <f>IFERROR(HLOOKUP($D207&amp;G$4,'BUG '!$D$23:$AY$38,$A207,FALSE),"")</f>
        <v>0</v>
      </c>
      <c r="H207" s="53">
        <f>IFERROR(HLOOKUP($D207&amp;H$4,'BUG '!$D$23:$AY$38,$A207,FALSE),"")</f>
        <v>4</v>
      </c>
      <c r="I207" s="53">
        <f>IFERROR(HLOOKUP($D207,'BSX-II-LD-TS-CLS-AMBER'!$W$14:$AL$29,$A207,FALSE),"")</f>
        <v>117.18354621344368</v>
      </c>
      <c r="J207" s="53">
        <f>IFERROR(HLOOKUP($D207,'BSX-II-LD-TS-CLS-AMBER'!$D$32:$S$47,$A207,FALSE),"")</f>
        <v>16585.316490905083</v>
      </c>
      <c r="K207" s="53">
        <f>IFERROR(HLOOKUP($D207&amp;K$4,'BUG '!$D$41:$AY$56,$A207,FALSE),"")</f>
        <v>4</v>
      </c>
      <c r="L207" s="53">
        <f>IFERROR(HLOOKUP($D207&amp;L$4,'BUG '!$D$41:$AY$56,$A207,FALSE),"")</f>
        <v>0</v>
      </c>
      <c r="M207" s="53">
        <f>IFERROR(HLOOKUP($D207&amp;M$4,'BUG '!$D$41:$AY$56,$A207,FALSE),"")</f>
        <v>4</v>
      </c>
      <c r="N207" s="53">
        <f>IFERROR(HLOOKUP($D207,'BSX-II-LD-TS-CLS-AMBER'!$W$32:$AL$47,$A207,FALSE),"")</f>
        <v>122.05434725326616</v>
      </c>
      <c r="O207" s="53">
        <f>IFERROR(HLOOKUP($D207,'BSX-II-LD-TS-CLS-AMBER'!$D$50:$S$65,$A207,FALSE),"")</f>
        <v>16585.316490905083</v>
      </c>
      <c r="P207" s="53">
        <f>IFERROR(HLOOKUP($D207&amp;P$4,'BUG '!$D$59:$AY$74,$A207,FALSE),"")</f>
        <v>4</v>
      </c>
      <c r="Q207" s="53">
        <f>IFERROR(HLOOKUP($D207&amp;Q$4,'BUG '!$D$59:$AY$74,$A207,FALSE),"")</f>
        <v>0</v>
      </c>
      <c r="R207" s="53">
        <f>IFERROR(HLOOKUP($D207&amp;R$4,'BUG '!$D$59:$AY$74,$A207,FALSE),"")</f>
        <v>4</v>
      </c>
      <c r="S207" s="53">
        <f>IFERROR(HLOOKUP($D207,'BSX-II-LD-TS-CLS-AMBER'!$W$50:$AL$65,$A207,FALSE),"")</f>
        <v>122.05434725326616</v>
      </c>
      <c r="T207" s="53">
        <f>IFERROR(HLOOKUP($D207,'BSX-II-LD-TS-CLS-AMBER'!$D$68:$S$83,$A207,FALSE),"")</f>
        <v>16442.692136215497</v>
      </c>
      <c r="U207" s="53">
        <f>IFERROR(HLOOKUP($D207&amp;U$4,'BUG '!$D$77:$AY$92,$A207,FALSE),"")</f>
        <v>4</v>
      </c>
      <c r="V207" s="53">
        <f>IFERROR(HLOOKUP($D207&amp;V$4,'BUG '!$D$77:$AY$92,$A207,FALSE),"")</f>
        <v>0</v>
      </c>
      <c r="W207" s="53">
        <f>IFERROR(HLOOKUP($D207&amp;W$4,'BUG '!$D$77:$AY$92,$A207,FALSE),"")</f>
        <v>4</v>
      </c>
      <c r="X207" s="53">
        <f>IFERROR(HLOOKUP($D207,'BSX-II-LD-TS-CLS-AMBER'!$W$68:$AL$83,$A207,FALSE),"")</f>
        <v>121.00474880131007</v>
      </c>
      <c r="Y207" s="53">
        <f>IFERROR(HLOOKUP($D207,'BSX-II-LD-TS-CLS-AMBER'!$D$86:$S$101,$A207,FALSE),"")</f>
        <v>17308.096986355402</v>
      </c>
      <c r="Z207" s="53">
        <f>IFERROR(HLOOKUP($D207&amp;Z$4,'BUG '!$D$95:$AY$110,$A207,FALSE),"")</f>
        <v>4</v>
      </c>
      <c r="AA207" s="53">
        <f>IFERROR(HLOOKUP($D207&amp;AA$4,'BUG '!$D$95:$AY$110,$A207,FALSE),"")</f>
        <v>0</v>
      </c>
      <c r="AB207" s="53">
        <f>IFERROR(HLOOKUP($D207&amp;AB$4,'BUG '!$D$95:$AY$110,$A207,FALSE),"")</f>
        <v>4</v>
      </c>
      <c r="AC207" s="53">
        <f>IFERROR(HLOOKUP($D207,'BSX-II-LD-TS-CLS-AMBER'!$W$86:$AL$101,$A207,FALSE),"")</f>
        <v>127.37341979722139</v>
      </c>
    </row>
    <row r="208" spans="1:29" ht="15.75" thickBot="1" x14ac:dyDescent="0.3">
      <c r="A208" s="45">
        <v>14</v>
      </c>
      <c r="B208" s="86"/>
      <c r="C208" s="89"/>
      <c r="D208" s="54" t="s">
        <v>10</v>
      </c>
      <c r="E208" s="53">
        <f>IFERROR(HLOOKUP($D208,'BSX-II-LD-TS-CLS-AMBER'!$D$14:$S$29,$A208,FALSE),"")</f>
        <v>15578.857870752145</v>
      </c>
      <c r="F208" s="53">
        <f>IFERROR(HLOOKUP($D208&amp;F$4,'BUG '!$D$23:$AY$38,$A208,FALSE),"")</f>
        <v>3</v>
      </c>
      <c r="G208" s="53">
        <f>IFERROR(HLOOKUP($D208&amp;G$4,'BUG '!$D$23:$AY$38,$A208,FALSE),"")</f>
        <v>0</v>
      </c>
      <c r="H208" s="53">
        <f>IFERROR(HLOOKUP($D208&amp;H$4,'BUG '!$D$23:$AY$38,$A208,FALSE),"")</f>
        <v>4</v>
      </c>
      <c r="I208" s="53">
        <f>IFERROR(HLOOKUP($D208,'BSX-II-LD-TS-CLS-AMBER'!$W$14:$AL$29,$A208,FALSE),"")</f>
        <v>114.64763602242813</v>
      </c>
      <c r="J208" s="53">
        <f>IFERROR(HLOOKUP($D208,'BSX-II-LD-TS-CLS-AMBER'!$D$32:$S$47,$A208,FALSE),"")</f>
        <v>16933.541163861028</v>
      </c>
      <c r="K208" s="53">
        <f>IFERROR(HLOOKUP($D208&amp;K$4,'BUG '!$D$41:$AY$56,$A208,FALSE),"")</f>
        <v>3</v>
      </c>
      <c r="L208" s="53">
        <f>IFERROR(HLOOKUP($D208&amp;L$4,'BUG '!$D$41:$AY$56,$A208,FALSE),"")</f>
        <v>0</v>
      </c>
      <c r="M208" s="53">
        <f>IFERROR(HLOOKUP($D208&amp;M$4,'BUG '!$D$41:$AY$56,$A208,FALSE),"")</f>
        <v>4</v>
      </c>
      <c r="N208" s="53">
        <f>IFERROR(HLOOKUP($D208,'BSX-II-LD-TS-CLS-AMBER'!$W$32:$AL$47,$A208,FALSE),"")</f>
        <v>124.61699567655232</v>
      </c>
      <c r="O208" s="53">
        <f>IFERROR(HLOOKUP($D208,'BSX-II-LD-TS-CLS-AMBER'!$D$50:$S$65,$A208,FALSE),"")</f>
        <v>16933.541163861028</v>
      </c>
      <c r="P208" s="53">
        <f>IFERROR(HLOOKUP($D208&amp;P$4,'BUG '!$D$59:$AY$74,$A208,FALSE),"")</f>
        <v>3</v>
      </c>
      <c r="Q208" s="53">
        <f>IFERROR(HLOOKUP($D208&amp;Q$4,'BUG '!$D$59:$AY$74,$A208,FALSE),"")</f>
        <v>0</v>
      </c>
      <c r="R208" s="53">
        <f>IFERROR(HLOOKUP($D208&amp;R$4,'BUG '!$D$59:$AY$74,$A208,FALSE),"")</f>
        <v>4</v>
      </c>
      <c r="S208" s="53">
        <f>IFERROR(HLOOKUP($D208,'BSX-II-LD-TS-CLS-AMBER'!$W$50:$AL$65,$A208,FALSE),"")</f>
        <v>124.61699567655232</v>
      </c>
      <c r="T208" s="53">
        <f>IFERROR(HLOOKUP($D208,'BSX-II-LD-TS-CLS-AMBER'!$D$68:$S$83,$A208,FALSE),"")</f>
        <v>16843.47757888474</v>
      </c>
      <c r="U208" s="53">
        <f>IFERROR(HLOOKUP($D208&amp;U$4,'BUG '!$D$77:$AY$92,$A208,FALSE),"")</f>
        <v>3</v>
      </c>
      <c r="V208" s="53">
        <f>IFERROR(HLOOKUP($D208&amp;V$4,'BUG '!$D$77:$AY$92,$A208,FALSE),"")</f>
        <v>0</v>
      </c>
      <c r="W208" s="53">
        <f>IFERROR(HLOOKUP($D208&amp;W$4,'BUG '!$D$77:$AY$92,$A208,FALSE),"")</f>
        <v>4</v>
      </c>
      <c r="X208" s="53">
        <f>IFERROR(HLOOKUP($D208,'BSX-II-LD-TS-CLS-AMBER'!$W$68:$AL$83,$A208,FALSE),"")</f>
        <v>123.9542014463911</v>
      </c>
      <c r="Y208" s="53">
        <f>IFERROR(HLOOKUP($D208,'BSX-II-LD-TS-CLS-AMBER'!$D$86:$S$101,$A208,FALSE),"")</f>
        <v>17671.497131047759</v>
      </c>
      <c r="Z208" s="53">
        <f>IFERROR(HLOOKUP($D208&amp;Z$4,'BUG '!$D$95:$AY$110,$A208,FALSE),"")</f>
        <v>3</v>
      </c>
      <c r="AA208" s="53">
        <f>IFERROR(HLOOKUP($D208&amp;AA$4,'BUG '!$D$95:$AY$110,$A208,FALSE),"")</f>
        <v>0</v>
      </c>
      <c r="AB208" s="53">
        <f>IFERROR(HLOOKUP($D208&amp;AB$4,'BUG '!$D$95:$AY$110,$A208,FALSE),"")</f>
        <v>4</v>
      </c>
      <c r="AC208" s="53">
        <f>IFERROR(HLOOKUP($D208,'BSX-II-LD-TS-CLS-AMBER'!$W$86:$AL$101,$A208,FALSE),"")</f>
        <v>130.04774726492397</v>
      </c>
    </row>
    <row r="209" spans="1:29" ht="15.75" thickBot="1" x14ac:dyDescent="0.3">
      <c r="A209" s="45">
        <v>14</v>
      </c>
      <c r="B209" s="86"/>
      <c r="C209" s="89"/>
      <c r="D209" s="54" t="s">
        <v>11</v>
      </c>
      <c r="E209" s="53">
        <f>IFERROR(HLOOKUP($D209,'BSX-II-LD-TS-CLS-AMBER'!$D$14:$S$29,$A209,FALSE),"")</f>
        <v>13186.773723671928</v>
      </c>
      <c r="F209" s="53">
        <f>IFERROR(HLOOKUP($D209&amp;F$4,'BUG '!$D$23:$AY$38,$A209,FALSE),"")</f>
        <v>2</v>
      </c>
      <c r="G209" s="53">
        <f>IFERROR(HLOOKUP($D209&amp;G$4,'BUG '!$D$23:$AY$38,$A209,FALSE),"")</f>
        <v>0</v>
      </c>
      <c r="H209" s="53">
        <f>IFERROR(HLOOKUP($D209&amp;H$4,'BUG '!$D$23:$AY$38,$A209,FALSE),"")</f>
        <v>2</v>
      </c>
      <c r="I209" s="53">
        <f>IFERROR(HLOOKUP($D209,'BSX-II-LD-TS-CLS-AMBER'!$W$14:$AL$29,$A209,FALSE),"")</f>
        <v>97.04385563591174</v>
      </c>
      <c r="J209" s="53">
        <f>IFERROR(HLOOKUP($D209,'BSX-II-LD-TS-CLS-AMBER'!$D$32:$S$47,$A209,FALSE),"")</f>
        <v>14333.449699643397</v>
      </c>
      <c r="K209" s="53">
        <f>IFERROR(HLOOKUP($D209&amp;K$4,'BUG '!$D$41:$AY$56,$A209,FALSE),"")</f>
        <v>2</v>
      </c>
      <c r="L209" s="53">
        <f>IFERROR(HLOOKUP($D209&amp;L$4,'BUG '!$D$41:$AY$56,$A209,FALSE),"")</f>
        <v>0</v>
      </c>
      <c r="M209" s="53">
        <f>IFERROR(HLOOKUP($D209&amp;M$4,'BUG '!$D$41:$AY$56,$A209,FALSE),"")</f>
        <v>2</v>
      </c>
      <c r="N209" s="53">
        <f>IFERROR(HLOOKUP($D209,'BSX-II-LD-TS-CLS-AMBER'!$W$32:$AL$47,$A209,FALSE),"")</f>
        <v>105.48245177816491</v>
      </c>
      <c r="O209" s="53">
        <f>IFERROR(HLOOKUP($D209,'BSX-II-LD-TS-CLS-AMBER'!$D$50:$S$65,$A209,FALSE),"")</f>
        <v>14333.449699643397</v>
      </c>
      <c r="P209" s="53">
        <f>IFERROR(HLOOKUP($D209&amp;P$4,'BUG '!$D$59:$AY$74,$A209,FALSE),"")</f>
        <v>2</v>
      </c>
      <c r="Q209" s="53">
        <f>IFERROR(HLOOKUP($D209&amp;Q$4,'BUG '!$D$59:$AY$74,$A209,FALSE),"")</f>
        <v>0</v>
      </c>
      <c r="R209" s="53">
        <f>IFERROR(HLOOKUP($D209&amp;R$4,'BUG '!$D$59:$AY$74,$A209,FALSE),"")</f>
        <v>2</v>
      </c>
      <c r="S209" s="53">
        <f>IFERROR(HLOOKUP($D209,'BSX-II-LD-TS-CLS-AMBER'!$W$50:$AL$65,$A209,FALSE),"")</f>
        <v>105.48245177816491</v>
      </c>
      <c r="T209" s="53">
        <f>IFERROR(HLOOKUP($D209,'BSX-II-LD-TS-CLS-AMBER'!$D$68:$S$83,$A209,FALSE),"")</f>
        <v>14257.215092095261</v>
      </c>
      <c r="U209" s="53">
        <f>IFERROR(HLOOKUP($D209&amp;U$4,'BUG '!$D$77:$AY$92,$A209,FALSE),"")</f>
        <v>2</v>
      </c>
      <c r="V209" s="53">
        <f>IFERROR(HLOOKUP($D209&amp;V$4,'BUG '!$D$77:$AY$92,$A209,FALSE),"")</f>
        <v>0</v>
      </c>
      <c r="W209" s="53">
        <f>IFERROR(HLOOKUP($D209&amp;W$4,'BUG '!$D$77:$AY$92,$A209,FALSE),"")</f>
        <v>2</v>
      </c>
      <c r="X209" s="53">
        <f>IFERROR(HLOOKUP($D209,'BSX-II-LD-TS-CLS-AMBER'!$W$68:$AL$83,$A209,FALSE),"")</f>
        <v>104.9214274969883</v>
      </c>
      <c r="Y209" s="53">
        <f>IFERROR(HLOOKUP($D209,'BSX-II-LD-TS-CLS-AMBER'!$D$86:$S$101,$A209,FALSE),"")</f>
        <v>14958.094871841446</v>
      </c>
      <c r="Z209" s="53">
        <f>IFERROR(HLOOKUP($D209&amp;Z$4,'BUG '!$D$95:$AY$110,$A209,FALSE),"")</f>
        <v>2</v>
      </c>
      <c r="AA209" s="53">
        <f>IFERROR(HLOOKUP($D209&amp;AA$4,'BUG '!$D$95:$AY$110,$A209,FALSE),"")</f>
        <v>0</v>
      </c>
      <c r="AB209" s="53">
        <f>IFERROR(HLOOKUP($D209&amp;AB$4,'BUG '!$D$95:$AY$110,$A209,FALSE),"")</f>
        <v>2</v>
      </c>
      <c r="AC209" s="53">
        <f>IFERROR(HLOOKUP($D209,'BSX-II-LD-TS-CLS-AMBER'!$W$86:$AL$101,$A209,FALSE),"")</f>
        <v>110.07932870839082</v>
      </c>
    </row>
    <row r="210" spans="1:29" ht="15.75" thickBot="1" x14ac:dyDescent="0.3">
      <c r="A210" s="45">
        <v>14</v>
      </c>
      <c r="B210" s="86"/>
      <c r="C210" s="89"/>
      <c r="D210" s="54" t="s">
        <v>59</v>
      </c>
      <c r="E210" s="53">
        <f>IFERROR(HLOOKUP($D210,'BSX-II-LD-TS-CLS-AMBER'!$D$14:$S$29,$A210,FALSE),"")</f>
        <v>13115.007791651209</v>
      </c>
      <c r="F210" s="53">
        <f>IFERROR(HLOOKUP($D210&amp;F$4,'BUG '!$D$23:$AY$38,$A210,FALSE),"")</f>
        <v>2</v>
      </c>
      <c r="G210" s="53">
        <f>IFERROR(HLOOKUP($D210&amp;G$4,'BUG '!$D$23:$AY$38,$A210,FALSE),"")</f>
        <v>0</v>
      </c>
      <c r="H210" s="53">
        <f>IFERROR(HLOOKUP($D210&amp;H$4,'BUG '!$D$23:$AY$38,$A210,FALSE),"")</f>
        <v>2</v>
      </c>
      <c r="I210" s="53">
        <f>IFERROR(HLOOKUP($D210,'BSX-II-LD-TS-CLS-AMBER'!$W$14:$AL$29,$A210,FALSE),"")</f>
        <v>96.51571714710964</v>
      </c>
      <c r="J210" s="53">
        <f>IFERROR(HLOOKUP($D210,'BSX-II-LD-TS-CLS-AMBER'!$D$32:$S$47,$A210,FALSE),"")</f>
        <v>14255.443251794788</v>
      </c>
      <c r="K210" s="53">
        <f>IFERROR(HLOOKUP($D210&amp;K$4,'BUG '!$D$41:$AY$56,$A210,FALSE),"")</f>
        <v>2</v>
      </c>
      <c r="L210" s="53">
        <f>IFERROR(HLOOKUP($D210&amp;L$4,'BUG '!$D$41:$AY$56,$A210,FALSE),"")</f>
        <v>0</v>
      </c>
      <c r="M210" s="53">
        <f>IFERROR(HLOOKUP($D210&amp;M$4,'BUG '!$D$41:$AY$56,$A210,FALSE),"")</f>
        <v>2</v>
      </c>
      <c r="N210" s="53">
        <f>IFERROR(HLOOKUP($D210,'BSX-II-LD-TS-CLS-AMBER'!$W$32:$AL$47,$A210,FALSE),"")</f>
        <v>104.90838820338001</v>
      </c>
      <c r="O210" s="53">
        <f>IFERROR(HLOOKUP($D210,'BSX-II-LD-TS-CLS-AMBER'!$D$50:$S$65,$A210,FALSE),"")</f>
        <v>14255.443251794788</v>
      </c>
      <c r="P210" s="53">
        <f>IFERROR(HLOOKUP($D210&amp;P$4,'BUG '!$D$59:$AY$74,$A210,FALSE),"")</f>
        <v>2</v>
      </c>
      <c r="Q210" s="53">
        <f>IFERROR(HLOOKUP($D210&amp;Q$4,'BUG '!$D$59:$AY$74,$A210,FALSE),"")</f>
        <v>0</v>
      </c>
      <c r="R210" s="53">
        <f>IFERROR(HLOOKUP($D210&amp;R$4,'BUG '!$D$59:$AY$74,$A210,FALSE),"")</f>
        <v>2</v>
      </c>
      <c r="S210" s="53">
        <f>IFERROR(HLOOKUP($D210,'BSX-II-LD-TS-CLS-AMBER'!$W$50:$AL$65,$A210,FALSE),"")</f>
        <v>104.90838820338001</v>
      </c>
      <c r="T210" s="53">
        <f>IFERROR(HLOOKUP($D210,'BSX-II-LD-TS-CLS-AMBER'!$D$68:$S$83,$A210,FALSE),"")</f>
        <v>14179.623533269363</v>
      </c>
      <c r="U210" s="53">
        <f>IFERROR(HLOOKUP($D210&amp;U$4,'BUG '!$D$77:$AY$92,$A210,FALSE),"")</f>
        <v>2</v>
      </c>
      <c r="V210" s="53">
        <f>IFERROR(HLOOKUP($D210&amp;V$4,'BUG '!$D$77:$AY$92,$A210,FALSE),"")</f>
        <v>0</v>
      </c>
      <c r="W210" s="53">
        <f>IFERROR(HLOOKUP($D210&amp;W$4,'BUG '!$D$77:$AY$92,$A210,FALSE),"")</f>
        <v>2</v>
      </c>
      <c r="X210" s="53">
        <f>IFERROR(HLOOKUP($D210,'BSX-II-LD-TS-CLS-AMBER'!$W$68:$AL$83,$A210,FALSE),"")</f>
        <v>104.35041716564783</v>
      </c>
      <c r="Y210" s="53">
        <f>IFERROR(HLOOKUP($D210,'BSX-II-LD-TS-CLS-AMBER'!$D$86:$S$101,$A210,FALSE),"")</f>
        <v>14876.68893872795</v>
      </c>
      <c r="Z210" s="53">
        <f>IFERROR(HLOOKUP($D210&amp;Z$4,'BUG '!$D$95:$AY$110,$A210,FALSE),"")</f>
        <v>2</v>
      </c>
      <c r="AA210" s="53">
        <f>IFERROR(HLOOKUP($D210&amp;AA$4,'BUG '!$D$95:$AY$110,$A210,FALSE),"")</f>
        <v>0</v>
      </c>
      <c r="AB210" s="53">
        <f>IFERROR(HLOOKUP($D210&amp;AB$4,'BUG '!$D$95:$AY$110,$A210,FALSE),"")</f>
        <v>2</v>
      </c>
      <c r="AC210" s="53">
        <f>IFERROR(HLOOKUP($D210,'BSX-II-LD-TS-CLS-AMBER'!$W$86:$AL$101,$A210,FALSE),"")</f>
        <v>109.48024770597767</v>
      </c>
    </row>
    <row r="211" spans="1:29" ht="15.75" thickBot="1" x14ac:dyDescent="0.3">
      <c r="A211" s="45">
        <v>14</v>
      </c>
      <c r="B211" s="86"/>
      <c r="C211" s="89"/>
      <c r="D211" s="54" t="s">
        <v>60</v>
      </c>
      <c r="E211" s="53">
        <f>IFERROR(HLOOKUP($D211,'BSX-II-LD-TS-CLS-AMBER'!$D$14:$S$29,$A211,FALSE),"")</f>
        <v>12856.142439081766</v>
      </c>
      <c r="F211" s="53">
        <f>IFERROR(HLOOKUP($D211&amp;F$4,'BUG '!$D$23:$AY$38,$A211,FALSE),"")</f>
        <v>2</v>
      </c>
      <c r="G211" s="53">
        <f>IFERROR(HLOOKUP($D211&amp;G$4,'BUG '!$D$23:$AY$38,$A211,FALSE),"")</f>
        <v>0</v>
      </c>
      <c r="H211" s="53">
        <f>IFERROR(HLOOKUP($D211&amp;H$4,'BUG '!$D$23:$AY$38,$A211,FALSE),"")</f>
        <v>2</v>
      </c>
      <c r="I211" s="53">
        <f>IFERROR(HLOOKUP($D211,'BSX-II-LD-TS-CLS-AMBER'!$W$14:$AL$29,$A211,FALSE),"")</f>
        <v>94.61068014334333</v>
      </c>
      <c r="J211" s="53">
        <f>IFERROR(HLOOKUP($D211,'BSX-II-LD-TS-CLS-AMBER'!$D$32:$S$47,$A211,FALSE),"")</f>
        <v>13974.067868567139</v>
      </c>
      <c r="K211" s="53">
        <f>IFERROR(HLOOKUP($D211&amp;K$4,'BUG '!$D$41:$AY$56,$A211,FALSE),"")</f>
        <v>2</v>
      </c>
      <c r="L211" s="53">
        <f>IFERROR(HLOOKUP($D211&amp;L$4,'BUG '!$D$41:$AY$56,$A211,FALSE),"")</f>
        <v>0</v>
      </c>
      <c r="M211" s="53">
        <f>IFERROR(HLOOKUP($D211&amp;M$4,'BUG '!$D$41:$AY$56,$A211,FALSE),"")</f>
        <v>2</v>
      </c>
      <c r="N211" s="53">
        <f>IFERROR(HLOOKUP($D211,'BSX-II-LD-TS-CLS-AMBER'!$W$32:$AL$47,$A211,FALSE),"")</f>
        <v>102.83769580798189</v>
      </c>
      <c r="O211" s="53">
        <f>IFERROR(HLOOKUP($D211,'BSX-II-LD-TS-CLS-AMBER'!$D$50:$S$65,$A211,FALSE),"")</f>
        <v>13974.067868567139</v>
      </c>
      <c r="P211" s="53">
        <f>IFERROR(HLOOKUP($D211&amp;P$4,'BUG '!$D$59:$AY$74,$A211,FALSE),"")</f>
        <v>2</v>
      </c>
      <c r="Q211" s="53">
        <f>IFERROR(HLOOKUP($D211&amp;Q$4,'BUG '!$D$59:$AY$74,$A211,FALSE),"")</f>
        <v>0</v>
      </c>
      <c r="R211" s="53">
        <f>IFERROR(HLOOKUP($D211&amp;R$4,'BUG '!$D$59:$AY$74,$A211,FALSE),"")</f>
        <v>2</v>
      </c>
      <c r="S211" s="53">
        <f>IFERROR(HLOOKUP($D211,'BSX-II-LD-TS-CLS-AMBER'!$W$50:$AL$65,$A211,FALSE),"")</f>
        <v>102.83769580798189</v>
      </c>
      <c r="T211" s="53">
        <f>IFERROR(HLOOKUP($D211,'BSX-II-LD-TS-CLS-AMBER'!$D$68:$S$83,$A211,FALSE),"")</f>
        <v>13899.74468732782</v>
      </c>
      <c r="U211" s="53">
        <f>IFERROR(HLOOKUP($D211&amp;U$4,'BUG '!$D$77:$AY$92,$A211,FALSE),"")</f>
        <v>2</v>
      </c>
      <c r="V211" s="53">
        <f>IFERROR(HLOOKUP($D211&amp;V$4,'BUG '!$D$77:$AY$92,$A211,FALSE),"")</f>
        <v>0</v>
      </c>
      <c r="W211" s="53">
        <f>IFERROR(HLOOKUP($D211&amp;W$4,'BUG '!$D$77:$AY$92,$A211,FALSE),"")</f>
        <v>2</v>
      </c>
      <c r="X211" s="53">
        <f>IFERROR(HLOOKUP($D211,'BSX-II-LD-TS-CLS-AMBER'!$W$68:$AL$83,$A211,FALSE),"")</f>
        <v>102.29073805912459</v>
      </c>
      <c r="Y211" s="53">
        <f>IFERROR(HLOOKUP($D211,'BSX-II-LD-TS-CLS-AMBER'!$D$86:$S$101,$A211,FALSE),"")</f>
        <v>14583.051345188645</v>
      </c>
      <c r="Z211" s="53">
        <f>IFERROR(HLOOKUP($D211&amp;Z$4,'BUG '!$D$95:$AY$110,$A211,FALSE),"")</f>
        <v>2</v>
      </c>
      <c r="AA211" s="53">
        <f>IFERROR(HLOOKUP($D211&amp;AA$4,'BUG '!$D$95:$AY$110,$A211,FALSE),"")</f>
        <v>0</v>
      </c>
      <c r="AB211" s="53">
        <f>IFERROR(HLOOKUP($D211&amp;AB$4,'BUG '!$D$95:$AY$110,$A211,FALSE),"")</f>
        <v>2</v>
      </c>
      <c r="AC211" s="53">
        <f>IFERROR(HLOOKUP($D211,'BSX-II-LD-TS-CLS-AMBER'!$W$86:$AL$101,$A211,FALSE),"")</f>
        <v>107.31931548450856</v>
      </c>
    </row>
    <row r="212" spans="1:29" ht="15.75" thickBot="1" x14ac:dyDescent="0.3">
      <c r="A212" s="45">
        <v>14</v>
      </c>
      <c r="B212" s="86"/>
      <c r="C212" s="89"/>
      <c r="D212" s="54" t="s">
        <v>143</v>
      </c>
      <c r="E212" s="53">
        <f>IFERROR(HLOOKUP($D212,'BSX-II-LD-TS-CLS-AMBER'!$D$14:$S$29,$A212,FALSE),"")</f>
        <v>14955.695450601746</v>
      </c>
      <c r="F212" s="53">
        <f>IFERROR(HLOOKUP($D212&amp;F$4,'BUG '!$D$23:$AY$38,$A212,FALSE),"")</f>
        <v>2</v>
      </c>
      <c r="G212" s="53">
        <f>IFERROR(HLOOKUP($D212&amp;G$4,'BUG '!$D$23:$AY$38,$A212,FALSE),"")</f>
        <v>0</v>
      </c>
      <c r="H212" s="53">
        <f>IFERROR(HLOOKUP($D212&amp;H$4,'BUG '!$D$23:$AY$38,$A212,FALSE),"")</f>
        <v>3</v>
      </c>
      <c r="I212" s="53">
        <f>IFERROR(HLOOKUP($D212,'BSX-II-LD-TS-CLS-AMBER'!$W$14:$AL$29,$A212,FALSE),"")</f>
        <v>110.06167093301116</v>
      </c>
      <c r="J212" s="53">
        <f>IFERROR(HLOOKUP($D212,'BSX-II-LD-TS-CLS-AMBER'!$D$32:$S$47,$A212,FALSE),"")</f>
        <v>16256.190707175811</v>
      </c>
      <c r="K212" s="53">
        <f>IFERROR(HLOOKUP($D212&amp;K$4,'BUG '!$D$41:$AY$56,$A212,FALSE),"")</f>
        <v>2</v>
      </c>
      <c r="L212" s="53">
        <f>IFERROR(HLOOKUP($D212&amp;L$4,'BUG '!$D$41:$AY$56,$A212,FALSE),"")</f>
        <v>0</v>
      </c>
      <c r="M212" s="53">
        <f>IFERROR(HLOOKUP($D212&amp;M$4,'BUG '!$D$41:$AY$56,$A212,FALSE),"")</f>
        <v>3</v>
      </c>
      <c r="N212" s="53">
        <f>IFERROR(HLOOKUP($D212,'BSX-II-LD-TS-CLS-AMBER'!$W$32:$AL$47,$A212,FALSE),"")</f>
        <v>119.63225101414255</v>
      </c>
      <c r="O212" s="53">
        <f>IFERROR(HLOOKUP($D212,'BSX-II-LD-TS-CLS-AMBER'!$D$50:$S$65,$A212,FALSE),"")</f>
        <v>16256.190707175811</v>
      </c>
      <c r="P212" s="53">
        <f>IFERROR(HLOOKUP($D212&amp;P$4,'BUG '!$D$59:$AY$74,$A212,FALSE),"")</f>
        <v>2</v>
      </c>
      <c r="Q212" s="53">
        <f>IFERROR(HLOOKUP($D212&amp;Q$4,'BUG '!$D$59:$AY$74,$A212,FALSE),"")</f>
        <v>0</v>
      </c>
      <c r="R212" s="53">
        <f>IFERROR(HLOOKUP($D212&amp;R$4,'BUG '!$D$59:$AY$74,$A212,FALSE),"")</f>
        <v>3</v>
      </c>
      <c r="S212" s="53">
        <f>IFERROR(HLOOKUP($D212,'BSX-II-LD-TS-CLS-AMBER'!$W$50:$AL$65,$A212,FALSE),"")</f>
        <v>119.63225101414255</v>
      </c>
      <c r="T212" s="53">
        <f>IFERROR(HLOOKUP($D212,'BSX-II-LD-TS-CLS-AMBER'!$D$68:$S$83,$A212,FALSE),"")</f>
        <v>16116.39664834111</v>
      </c>
      <c r="U212" s="53">
        <f>IFERROR(HLOOKUP($D212&amp;U$4,'BUG '!$D$77:$AY$92,$A212,FALSE),"")</f>
        <v>2</v>
      </c>
      <c r="V212" s="53">
        <f>IFERROR(HLOOKUP($D212&amp;V$4,'BUG '!$D$77:$AY$92,$A212,FALSE),"")</f>
        <v>0</v>
      </c>
      <c r="W212" s="53">
        <f>IFERROR(HLOOKUP($D212&amp;W$4,'BUG '!$D$77:$AY$92,$A212,FALSE),"")</f>
        <v>3</v>
      </c>
      <c r="X212" s="53">
        <f>IFERROR(HLOOKUP($D212,'BSX-II-LD-TS-CLS-AMBER'!$W$68:$AL$83,$A212,FALSE),"")</f>
        <v>118.60348122188019</v>
      </c>
      <c r="Y212" s="53">
        <f>IFERROR(HLOOKUP($D212,'BSX-II-LD-TS-CLS-AMBER'!$D$86:$S$101,$A212,FALSE),"")</f>
        <v>16964.628051733609</v>
      </c>
      <c r="Z212" s="53">
        <f>IFERROR(HLOOKUP($D212&amp;Z$4,'BUG '!$D$95:$AY$110,$A212,FALSE),"")</f>
        <v>2</v>
      </c>
      <c r="AA212" s="53">
        <f>IFERROR(HLOOKUP($D212&amp;AA$4,'BUG '!$D$95:$AY$110,$A212,FALSE),"")</f>
        <v>0</v>
      </c>
      <c r="AB212" s="53">
        <f>IFERROR(HLOOKUP($D212&amp;AB$4,'BUG '!$D$95:$AY$110,$A212,FALSE),"")</f>
        <v>3</v>
      </c>
      <c r="AC212" s="53">
        <f>IFERROR(HLOOKUP($D212,'BSX-II-LD-TS-CLS-AMBER'!$W$86:$AL$101,$A212,FALSE),"")</f>
        <v>124.84576971348457</v>
      </c>
    </row>
    <row r="213" spans="1:29" ht="15.75" thickBot="1" x14ac:dyDescent="0.3">
      <c r="A213" s="45">
        <v>14</v>
      </c>
      <c r="B213" s="86"/>
      <c r="C213" s="89"/>
      <c r="D213" s="54" t="s">
        <v>62</v>
      </c>
      <c r="E213" s="53">
        <f>IFERROR(HLOOKUP($D213,'BSX-II-LD-TS-CLS-AMBER'!$D$14:$S$29,$A213,FALSE),"")</f>
        <v>12683.417628218924</v>
      </c>
      <c r="F213" s="53">
        <f>IFERROR(HLOOKUP($D213&amp;F$4,'BUG '!$D$23:$AY$38,$A213,FALSE),"")</f>
        <v>3</v>
      </c>
      <c r="G213" s="53">
        <f>IFERROR(HLOOKUP($D213&amp;G$4,'BUG '!$D$23:$AY$38,$A213,FALSE),"")</f>
        <v>0</v>
      </c>
      <c r="H213" s="53">
        <f>IFERROR(HLOOKUP($D213&amp;H$4,'BUG '!$D$23:$AY$38,$A213,FALSE),"")</f>
        <v>3</v>
      </c>
      <c r="I213" s="53">
        <f>IFERROR(HLOOKUP($D213,'BSX-II-LD-TS-CLS-AMBER'!$W$14:$AL$29,$A213,FALSE),"")</f>
        <v>93.339566983949069</v>
      </c>
      <c r="J213" s="53">
        <f>IFERROR(HLOOKUP($D213,'BSX-II-LD-TS-CLS-AMBER'!$D$32:$S$47,$A213,FALSE),"")</f>
        <v>13786.323508933614</v>
      </c>
      <c r="K213" s="53">
        <f>IFERROR(HLOOKUP($D213&amp;K$4,'BUG '!$D$41:$AY$56,$A213,FALSE),"")</f>
        <v>3</v>
      </c>
      <c r="L213" s="53">
        <f>IFERROR(HLOOKUP($D213&amp;L$4,'BUG '!$D$41:$AY$56,$A213,FALSE),"")</f>
        <v>0</v>
      </c>
      <c r="M213" s="53">
        <f>IFERROR(HLOOKUP($D213&amp;M$4,'BUG '!$D$41:$AY$56,$A213,FALSE),"")</f>
        <v>3</v>
      </c>
      <c r="N213" s="53">
        <f>IFERROR(HLOOKUP($D213,'BSX-II-LD-TS-CLS-AMBER'!$W$32:$AL$47,$A213,FALSE),"")</f>
        <v>101.45605106950985</v>
      </c>
      <c r="O213" s="53">
        <f>IFERROR(HLOOKUP($D213,'BSX-II-LD-TS-CLS-AMBER'!$D$50:$S$65,$A213,FALSE),"")</f>
        <v>13786.323508933614</v>
      </c>
      <c r="P213" s="53">
        <f>IFERROR(HLOOKUP($D213&amp;P$4,'BUG '!$D$59:$AY$74,$A213,FALSE),"")</f>
        <v>3</v>
      </c>
      <c r="Q213" s="53">
        <f>IFERROR(HLOOKUP($D213&amp;Q$4,'BUG '!$D$59:$AY$74,$A213,FALSE),"")</f>
        <v>0</v>
      </c>
      <c r="R213" s="53">
        <f>IFERROR(HLOOKUP($D213&amp;R$4,'BUG '!$D$59:$AY$74,$A213,FALSE),"")</f>
        <v>3</v>
      </c>
      <c r="S213" s="53">
        <f>IFERROR(HLOOKUP($D213,'BSX-II-LD-TS-CLS-AMBER'!$W$50:$AL$65,$A213,FALSE),"")</f>
        <v>101.45605106950985</v>
      </c>
      <c r="T213" s="53">
        <f>IFERROR(HLOOKUP($D213,'BSX-II-LD-TS-CLS-AMBER'!$D$68:$S$83,$A213,FALSE),"")</f>
        <v>13712.99887430212</v>
      </c>
      <c r="U213" s="53">
        <f>IFERROR(HLOOKUP($D213&amp;U$4,'BUG '!$D$77:$AY$92,$A213,FALSE),"")</f>
        <v>3</v>
      </c>
      <c r="V213" s="53">
        <f>IFERROR(HLOOKUP($D213&amp;V$4,'BUG '!$D$77:$AY$92,$A213,FALSE),"")</f>
        <v>0</v>
      </c>
      <c r="W213" s="53">
        <f>IFERROR(HLOOKUP($D213&amp;W$4,'BUG '!$D$77:$AY$92,$A213,FALSE),"")</f>
        <v>3</v>
      </c>
      <c r="X213" s="53">
        <f>IFERROR(HLOOKUP($D213,'BSX-II-LD-TS-CLS-AMBER'!$W$68:$AL$83,$A213,FALSE),"")</f>
        <v>100.916441805952</v>
      </c>
      <c r="Y213" s="53">
        <f>IFERROR(HLOOKUP($D213,'BSX-II-LD-TS-CLS-AMBER'!$D$86:$S$101,$A213,FALSE),"")</f>
        <v>14387.125172362208</v>
      </c>
      <c r="Z213" s="53">
        <f>IFERROR(HLOOKUP($D213&amp;Z$4,'BUG '!$D$95:$AY$110,$A213,FALSE),"")</f>
        <v>3</v>
      </c>
      <c r="AA213" s="53">
        <f>IFERROR(HLOOKUP($D213&amp;AA$4,'BUG '!$D$95:$AY$110,$A213,FALSE),"")</f>
        <v>0</v>
      </c>
      <c r="AB213" s="53">
        <f>IFERROR(HLOOKUP($D213&amp;AB$4,'BUG '!$D$95:$AY$110,$A213,FALSE),"")</f>
        <v>3</v>
      </c>
      <c r="AC213" s="53">
        <f>IFERROR(HLOOKUP($D213,'BSX-II-LD-TS-CLS-AMBER'!$W$86:$AL$101,$A213,FALSE),"")</f>
        <v>105.87745930122288</v>
      </c>
    </row>
    <row r="214" spans="1:29" ht="15.75" thickBot="1" x14ac:dyDescent="0.3">
      <c r="A214" s="45">
        <v>14</v>
      </c>
      <c r="B214" s="86"/>
      <c r="C214" s="89"/>
      <c r="D214" s="54" t="s">
        <v>12</v>
      </c>
      <c r="E214" s="53">
        <f>IFERROR(HLOOKUP($D214,'BSX-II-LD-TS-CLS-AMBER'!$D$14:$S$29,$A214,FALSE),"")</f>
        <v>15619.352099047343</v>
      </c>
      <c r="F214" s="53">
        <f>IFERROR(HLOOKUP($D214&amp;F$4,'BUG '!$D$23:$AY$38,$A214,FALSE),"")</f>
        <v>2</v>
      </c>
      <c r="G214" s="53">
        <f>IFERROR(HLOOKUP($D214&amp;G$4,'BUG '!$D$23:$AY$38,$A214,FALSE),"")</f>
        <v>0</v>
      </c>
      <c r="H214" s="53">
        <f>IFERROR(HLOOKUP($D214&amp;H$4,'BUG '!$D$23:$AY$38,$A214,FALSE),"")</f>
        <v>3</v>
      </c>
      <c r="I214" s="53">
        <f>IFERROR(HLOOKUP($D214,'BSX-II-LD-TS-CLS-AMBER'!$W$14:$AL$29,$A214,FALSE),"")</f>
        <v>114.94564038097054</v>
      </c>
      <c r="J214" s="53">
        <f>IFERROR(HLOOKUP($D214,'BSX-II-LD-TS-CLS-AMBER'!$D$32:$S$47,$A214,FALSE),"")</f>
        <v>16977.556629399289</v>
      </c>
      <c r="K214" s="53">
        <f>IFERROR(HLOOKUP($D214&amp;K$4,'BUG '!$D$41:$AY$56,$A214,FALSE),"")</f>
        <v>2</v>
      </c>
      <c r="L214" s="53">
        <f>IFERROR(HLOOKUP($D214&amp;L$4,'BUG '!$D$41:$AY$56,$A214,FALSE),"")</f>
        <v>0</v>
      </c>
      <c r="M214" s="53">
        <f>IFERROR(HLOOKUP($D214&amp;M$4,'BUG '!$D$41:$AY$56,$A214,FALSE),"")</f>
        <v>3</v>
      </c>
      <c r="N214" s="53">
        <f>IFERROR(HLOOKUP($D214,'BSX-II-LD-TS-CLS-AMBER'!$W$32:$AL$47,$A214,FALSE),"")</f>
        <v>124.94091345757671</v>
      </c>
      <c r="O214" s="53">
        <f>IFERROR(HLOOKUP($D214,'BSX-II-LD-TS-CLS-AMBER'!$D$50:$S$65,$A214,FALSE),"")</f>
        <v>16977.556629399289</v>
      </c>
      <c r="P214" s="53">
        <f>IFERROR(HLOOKUP($D214&amp;P$4,'BUG '!$D$59:$AY$74,$A214,FALSE),"")</f>
        <v>2</v>
      </c>
      <c r="Q214" s="53">
        <f>IFERROR(HLOOKUP($D214&amp;Q$4,'BUG '!$D$59:$AY$74,$A214,FALSE),"")</f>
        <v>0</v>
      </c>
      <c r="R214" s="53">
        <f>IFERROR(HLOOKUP($D214&amp;R$4,'BUG '!$D$59:$AY$74,$A214,FALSE),"")</f>
        <v>3</v>
      </c>
      <c r="S214" s="53">
        <f>IFERROR(HLOOKUP($D214,'BSX-II-LD-TS-CLS-AMBER'!$W$50:$AL$65,$A214,FALSE),"")</f>
        <v>124.94091345757671</v>
      </c>
      <c r="T214" s="53">
        <f>IFERROR(HLOOKUP($D214,'BSX-II-LD-TS-CLS-AMBER'!$D$68:$S$83,$A214,FALSE),"")</f>
        <v>16887.258941550932</v>
      </c>
      <c r="U214" s="53">
        <f>IFERROR(HLOOKUP($D214&amp;U$4,'BUG '!$D$77:$AY$92,$A214,FALSE),"")</f>
        <v>2</v>
      </c>
      <c r="V214" s="53">
        <f>IFERROR(HLOOKUP($D214&amp;V$4,'BUG '!$D$77:$AY$92,$A214,FALSE),"")</f>
        <v>0</v>
      </c>
      <c r="W214" s="53">
        <f>IFERROR(HLOOKUP($D214&amp;W$4,'BUG '!$D$77:$AY$92,$A214,FALSE),"")</f>
        <v>3</v>
      </c>
      <c r="X214" s="53">
        <f>IFERROR(HLOOKUP($D214,'BSX-II-LD-TS-CLS-AMBER'!$W$68:$AL$83,$A214,FALSE),"")</f>
        <v>124.27639642198959</v>
      </c>
      <c r="Y214" s="53">
        <f>IFERROR(HLOOKUP($D214,'BSX-II-LD-TS-CLS-AMBER'!$D$86:$S$101,$A214,FALSE),"")</f>
        <v>17717.430770412047</v>
      </c>
      <c r="Z214" s="53">
        <f>IFERROR(HLOOKUP($D214&amp;Z$4,'BUG '!$D$95:$AY$110,$A214,FALSE),"")</f>
        <v>2</v>
      </c>
      <c r="AA214" s="53">
        <f>IFERROR(HLOOKUP($D214&amp;AA$4,'BUG '!$D$95:$AY$110,$A214,FALSE),"")</f>
        <v>0</v>
      </c>
      <c r="AB214" s="53">
        <f>IFERROR(HLOOKUP($D214&amp;AB$4,'BUG '!$D$95:$AY$110,$A214,FALSE),"")</f>
        <v>3</v>
      </c>
      <c r="AC214" s="53">
        <f>IFERROR(HLOOKUP($D214,'BSX-II-LD-TS-CLS-AMBER'!$W$86:$AL$101,$A214,FALSE),"")</f>
        <v>130.38578123446862</v>
      </c>
    </row>
    <row r="215" spans="1:29" ht="15.75" thickBot="1" x14ac:dyDescent="0.3">
      <c r="A215" s="45">
        <v>14</v>
      </c>
      <c r="B215" s="86"/>
      <c r="C215" s="89"/>
      <c r="D215" s="54" t="s">
        <v>144</v>
      </c>
      <c r="E215" s="53">
        <f>IFERROR(HLOOKUP($D215,'BSX-II-LD-TS-CLS-AMBER'!$D$14:$S$29,$A215,FALSE),"")</f>
        <v>15214.584743479878</v>
      </c>
      <c r="F215" s="53">
        <f>IFERROR(HLOOKUP($D215&amp;F$4,'BUG '!$D$23:$AY$38,$A215,FALSE),"")</f>
        <v>2</v>
      </c>
      <c r="G215" s="53">
        <f>IFERROR(HLOOKUP($D215&amp;G$4,'BUG '!$D$23:$AY$38,$A215,FALSE),"")</f>
        <v>0</v>
      </c>
      <c r="H215" s="53">
        <f>IFERROR(HLOOKUP($D215&amp;H$4,'BUG '!$D$23:$AY$38,$A215,FALSE),"")</f>
        <v>3</v>
      </c>
      <c r="I215" s="53">
        <f>IFERROR(HLOOKUP($D215,'BSX-II-LD-TS-CLS-AMBER'!$W$14:$AL$29,$A215,FALSE),"")</f>
        <v>111.96688411784412</v>
      </c>
      <c r="J215" s="53">
        <f>IFERROR(HLOOKUP($D215,'BSX-II-LD-TS-CLS-AMBER'!$D$32:$S$47,$A215,FALSE),"")</f>
        <v>16537.592112478123</v>
      </c>
      <c r="K215" s="53">
        <f>IFERROR(HLOOKUP($D215&amp;K$4,'BUG '!$D$41:$AY$56,$A215,FALSE),"")</f>
        <v>2</v>
      </c>
      <c r="L215" s="53">
        <f>IFERROR(HLOOKUP($D215&amp;L$4,'BUG '!$D$41:$AY$56,$A215,FALSE),"")</f>
        <v>0</v>
      </c>
      <c r="M215" s="53">
        <f>IFERROR(HLOOKUP($D215&amp;M$4,'BUG '!$D$41:$AY$56,$A215,FALSE),"")</f>
        <v>3</v>
      </c>
      <c r="N215" s="53">
        <f>IFERROR(HLOOKUP($D215,'BSX-II-LD-TS-CLS-AMBER'!$W$32:$AL$47,$A215,FALSE),"")</f>
        <v>121.7031349107001</v>
      </c>
      <c r="O215" s="53">
        <f>IFERROR(HLOOKUP($D215,'BSX-II-LD-TS-CLS-AMBER'!$D$50:$S$65,$A215,FALSE),"")</f>
        <v>16537.592112478123</v>
      </c>
      <c r="P215" s="53">
        <f>IFERROR(HLOOKUP($D215&amp;P$4,'BUG '!$D$59:$AY$74,$A215,FALSE),"")</f>
        <v>2</v>
      </c>
      <c r="Q215" s="53">
        <f>IFERROR(HLOOKUP($D215&amp;Q$4,'BUG '!$D$59:$AY$74,$A215,FALSE),"")</f>
        <v>0</v>
      </c>
      <c r="R215" s="53">
        <f>IFERROR(HLOOKUP($D215&amp;R$4,'BUG '!$D$59:$AY$74,$A215,FALSE),"")</f>
        <v>3</v>
      </c>
      <c r="S215" s="53">
        <f>IFERROR(HLOOKUP($D215,'BSX-II-LD-TS-CLS-AMBER'!$W$50:$AL$65,$A215,FALSE),"")</f>
        <v>121.7031349107001</v>
      </c>
      <c r="T215" s="53">
        <f>IFERROR(HLOOKUP($D215,'BSX-II-LD-TS-CLS-AMBER'!$D$68:$S$83,$A215,FALSE),"")</f>
        <v>16395.378160489017</v>
      </c>
      <c r="U215" s="53">
        <f>IFERROR(HLOOKUP($D215&amp;U$4,'BUG '!$D$77:$AY$92,$A215,FALSE),"")</f>
        <v>2</v>
      </c>
      <c r="V215" s="53">
        <f>IFERROR(HLOOKUP($D215&amp;V$4,'BUG '!$D$77:$AY$92,$A215,FALSE),"")</f>
        <v>0</v>
      </c>
      <c r="W215" s="53">
        <f>IFERROR(HLOOKUP($D215&amp;W$4,'BUG '!$D$77:$AY$92,$A215,FALSE),"")</f>
        <v>3</v>
      </c>
      <c r="X215" s="53">
        <f>IFERROR(HLOOKUP($D215,'BSX-II-LD-TS-CLS-AMBER'!$W$68:$AL$83,$A215,FALSE),"")</f>
        <v>120.65655668653076</v>
      </c>
      <c r="Y215" s="53">
        <f>IFERROR(HLOOKUP($D215,'BSX-II-LD-TS-CLS-AMBER'!$D$86:$S$101,$A215,FALSE),"")</f>
        <v>17258.292801377673</v>
      </c>
      <c r="Z215" s="53">
        <f>IFERROR(HLOOKUP($D215&amp;Z$4,'BUG '!$D$95:$AY$110,$A215,FALSE),"")</f>
        <v>3</v>
      </c>
      <c r="AA215" s="53">
        <f>IFERROR(HLOOKUP($D215&amp;AA$4,'BUG '!$D$95:$AY$110,$A215,FALSE),"")</f>
        <v>0</v>
      </c>
      <c r="AB215" s="53">
        <f>IFERROR(HLOOKUP($D215&amp;AB$4,'BUG '!$D$95:$AY$110,$A215,FALSE),"")</f>
        <v>3</v>
      </c>
      <c r="AC215" s="53">
        <f>IFERROR(HLOOKUP($D215,'BSX-II-LD-TS-CLS-AMBER'!$W$86:$AL$101,$A215,FALSE),"")</f>
        <v>127.00690178164591</v>
      </c>
    </row>
    <row r="216" spans="1:29" ht="15.75" thickBot="1" x14ac:dyDescent="0.3">
      <c r="A216" s="45">
        <v>14</v>
      </c>
      <c r="B216" s="86"/>
      <c r="C216" s="89"/>
      <c r="D216" s="54" t="s">
        <v>13</v>
      </c>
      <c r="E216" s="53">
        <f>IFERROR(HLOOKUP($D216,'BSX-II-LD-TS-CLS-AMBER'!$D$14:$S$29,$A216,FALSE),"")</f>
        <v>15028.263041525845</v>
      </c>
      <c r="F216" s="53">
        <f>IFERROR(HLOOKUP($D216&amp;F$4,'BUG '!$D$23:$AY$38,$A216,FALSE),"")</f>
        <v>3</v>
      </c>
      <c r="G216" s="53">
        <f>IFERROR(HLOOKUP($D216&amp;G$4,'BUG '!$D$23:$AY$38,$A216,FALSE),"")</f>
        <v>0</v>
      </c>
      <c r="H216" s="53">
        <f>IFERROR(HLOOKUP($D216&amp;H$4,'BUG '!$D$23:$AY$38,$A216,FALSE),"")</f>
        <v>3</v>
      </c>
      <c r="I216" s="53">
        <f>IFERROR(HLOOKUP($D216,'BSX-II-LD-TS-CLS-AMBER'!$W$14:$AL$29,$A216,FALSE),"")</f>
        <v>110.59570897484411</v>
      </c>
      <c r="J216" s="53">
        <f>IFERROR(HLOOKUP($D216,'BSX-II-LD-TS-CLS-AMBER'!$D$32:$S$47,$A216,FALSE),"")</f>
        <v>16335.068523397653</v>
      </c>
      <c r="K216" s="53">
        <f>IFERROR(HLOOKUP($D216&amp;K$4,'BUG '!$D$41:$AY$56,$A216,FALSE),"")</f>
        <v>3</v>
      </c>
      <c r="L216" s="53">
        <f>IFERROR(HLOOKUP($D216&amp;L$4,'BUG '!$D$41:$AY$56,$A216,FALSE),"")</f>
        <v>0</v>
      </c>
      <c r="M216" s="53">
        <f>IFERROR(HLOOKUP($D216&amp;M$4,'BUG '!$D$41:$AY$56,$A216,FALSE),"")</f>
        <v>3</v>
      </c>
      <c r="N216" s="53">
        <f>IFERROR(HLOOKUP($D216,'BSX-II-LD-TS-CLS-AMBER'!$W$32:$AL$47,$A216,FALSE),"")</f>
        <v>120.21272714656966</v>
      </c>
      <c r="O216" s="53">
        <f>IFERROR(HLOOKUP($D216,'BSX-II-LD-TS-CLS-AMBER'!$D$50:$S$65,$A216,FALSE),"")</f>
        <v>16335.068523397653</v>
      </c>
      <c r="P216" s="53">
        <f>IFERROR(HLOOKUP($D216&amp;P$4,'BUG '!$D$59:$AY$74,$A216,FALSE),"")</f>
        <v>3</v>
      </c>
      <c r="Q216" s="53">
        <f>IFERROR(HLOOKUP($D216&amp;Q$4,'BUG '!$D$59:$AY$74,$A216,FALSE),"")</f>
        <v>0</v>
      </c>
      <c r="R216" s="53">
        <f>IFERROR(HLOOKUP($D216&amp;R$4,'BUG '!$D$59:$AY$74,$A216,FALSE),"")</f>
        <v>3</v>
      </c>
      <c r="S216" s="53">
        <f>IFERROR(HLOOKUP($D216,'BSX-II-LD-TS-CLS-AMBER'!$W$50:$AL$65,$A216,FALSE),"")</f>
        <v>120.21272714656966</v>
      </c>
      <c r="T216" s="53">
        <f>IFERROR(HLOOKUP($D216,'BSX-II-LD-TS-CLS-AMBER'!$D$68:$S$83,$A216,FALSE),"")</f>
        <v>16248.188005151989</v>
      </c>
      <c r="U216" s="53">
        <f>IFERROR(HLOOKUP($D216&amp;U$4,'BUG '!$D$77:$AY$92,$A216,FALSE),"")</f>
        <v>3</v>
      </c>
      <c r="V216" s="53">
        <f>IFERROR(HLOOKUP($D216&amp;V$4,'BUG '!$D$77:$AY$92,$A216,FALSE),"")</f>
        <v>0</v>
      </c>
      <c r="W216" s="53">
        <f>IFERROR(HLOOKUP($D216&amp;W$4,'BUG '!$D$77:$AY$92,$A216,FALSE),"")</f>
        <v>3</v>
      </c>
      <c r="X216" s="53">
        <f>IFERROR(HLOOKUP($D216,'BSX-II-LD-TS-CLS-AMBER'!$W$68:$AL$83,$A216,FALSE),"")</f>
        <v>119.57335768085491</v>
      </c>
      <c r="Y216" s="53">
        <f>IFERROR(HLOOKUP($D216,'BSX-II-LD-TS-CLS-AMBER'!$D$86:$S$101,$A216,FALSE),"")</f>
        <v>17046.943327054898</v>
      </c>
      <c r="Z216" s="53">
        <f>IFERROR(HLOOKUP($D216&amp;Z$4,'BUG '!$D$95:$AY$110,$A216,FALSE),"")</f>
        <v>3</v>
      </c>
      <c r="AA216" s="53">
        <f>IFERROR(HLOOKUP($D216&amp;AA$4,'BUG '!$D$95:$AY$110,$A216,FALSE),"")</f>
        <v>0</v>
      </c>
      <c r="AB216" s="53">
        <f>IFERROR(HLOOKUP($D216&amp;AB$4,'BUG '!$D$95:$AY$110,$A216,FALSE),"")</f>
        <v>3</v>
      </c>
      <c r="AC216" s="53">
        <f>IFERROR(HLOOKUP($D216,'BSX-II-LD-TS-CLS-AMBER'!$W$86:$AL$101,$A216,FALSE),"")</f>
        <v>125.4515427298646</v>
      </c>
    </row>
    <row r="217" spans="1:29" ht="15.75" thickBot="1" x14ac:dyDescent="0.3">
      <c r="A217" s="45">
        <v>14</v>
      </c>
      <c r="B217" s="86"/>
      <c r="C217" s="89"/>
      <c r="D217" s="54" t="s">
        <v>145</v>
      </c>
      <c r="E217" s="53">
        <f>IFERROR(HLOOKUP($D217,'BSX-II-LD-TS-CLS-AMBER'!$D$14:$S$29,$A217,FALSE),"")</f>
        <v>15124.675174556231</v>
      </c>
      <c r="F217" s="53">
        <f>IFERROR(HLOOKUP($D217&amp;F$4,'BUG '!$D$23:$AY$38,$A217,FALSE),"")</f>
        <v>3</v>
      </c>
      <c r="G217" s="53">
        <f>IFERROR(HLOOKUP($D217&amp;G$4,'BUG '!$D$23:$AY$38,$A217,FALSE),"")</f>
        <v>0</v>
      </c>
      <c r="H217" s="53">
        <f>IFERROR(HLOOKUP($D217&amp;H$4,'BUG '!$D$23:$AY$38,$A217,FALSE),"")</f>
        <v>2</v>
      </c>
      <c r="I217" s="53">
        <f>IFERROR(HLOOKUP($D217,'BSX-II-LD-TS-CLS-AMBER'!$W$14:$AL$29,$A217,FALSE),"")</f>
        <v>111.30522331970282</v>
      </c>
      <c r="J217" s="53">
        <f>IFERROR(HLOOKUP($D217,'BSX-II-LD-TS-CLS-AMBER'!$D$32:$S$47,$A217,FALSE),"")</f>
        <v>16439.864320169818</v>
      </c>
      <c r="K217" s="53">
        <f>IFERROR(HLOOKUP($D217&amp;K$4,'BUG '!$D$41:$AY$56,$A217,FALSE),"")</f>
        <v>3</v>
      </c>
      <c r="L217" s="53">
        <f>IFERROR(HLOOKUP($D217&amp;L$4,'BUG '!$D$41:$AY$56,$A217,FALSE),"")</f>
        <v>0</v>
      </c>
      <c r="M217" s="53">
        <f>IFERROR(HLOOKUP($D217&amp;M$4,'BUG '!$D$41:$AY$56,$A217,FALSE),"")</f>
        <v>2</v>
      </c>
      <c r="N217" s="53">
        <f>IFERROR(HLOOKUP($D217,'BSX-II-LD-TS-CLS-AMBER'!$W$32:$AL$47,$A217,FALSE),"")</f>
        <v>120.98393839098134</v>
      </c>
      <c r="O217" s="53">
        <f>IFERROR(HLOOKUP($D217,'BSX-II-LD-TS-CLS-AMBER'!$D$50:$S$65,$A217,FALSE),"")</f>
        <v>16439.864320169818</v>
      </c>
      <c r="P217" s="53">
        <f>IFERROR(HLOOKUP($D217&amp;P$4,'BUG '!$D$59:$AY$74,$A217,FALSE),"")</f>
        <v>3</v>
      </c>
      <c r="Q217" s="53">
        <f>IFERROR(HLOOKUP($D217&amp;Q$4,'BUG '!$D$59:$AY$74,$A217,FALSE),"")</f>
        <v>0</v>
      </c>
      <c r="R217" s="53">
        <f>IFERROR(HLOOKUP($D217&amp;R$4,'BUG '!$D$59:$AY$74,$A217,FALSE),"")</f>
        <v>2</v>
      </c>
      <c r="S217" s="53">
        <f>IFERROR(HLOOKUP($D217,'BSX-II-LD-TS-CLS-AMBER'!$W$50:$AL$65,$A217,FALSE),"")</f>
        <v>120.98393839098134</v>
      </c>
      <c r="T217" s="53">
        <f>IFERROR(HLOOKUP($D217,'BSX-II-LD-TS-CLS-AMBER'!$D$68:$S$83,$A217,FALSE),"")</f>
        <v>16298.490771999404</v>
      </c>
      <c r="U217" s="53">
        <f>IFERROR(HLOOKUP($D217&amp;U$4,'BUG '!$D$77:$AY$92,$A217,FALSE),"")</f>
        <v>3</v>
      </c>
      <c r="V217" s="53">
        <f>IFERROR(HLOOKUP($D217&amp;V$4,'BUG '!$D$77:$AY$92,$A217,FALSE),"")</f>
        <v>0</v>
      </c>
      <c r="W217" s="53">
        <f>IFERROR(HLOOKUP($D217&amp;W$4,'BUG '!$D$77:$AY$92,$A217,FALSE),"")</f>
        <v>2</v>
      </c>
      <c r="X217" s="53">
        <f>IFERROR(HLOOKUP($D217,'BSX-II-LD-TS-CLS-AMBER'!$W$68:$AL$83,$A217,FALSE),"")</f>
        <v>119.94354485069043</v>
      </c>
      <c r="Y217" s="53">
        <f>IFERROR(HLOOKUP($D217,'BSX-II-LD-TS-CLS-AMBER'!$D$86:$S$101,$A217,FALSE),"")</f>
        <v>17156.306076646659</v>
      </c>
      <c r="Z217" s="53">
        <f>IFERROR(HLOOKUP($D217&amp;Z$4,'BUG '!$D$95:$AY$110,$A217,FALSE),"")</f>
        <v>3</v>
      </c>
      <c r="AA217" s="53">
        <f>IFERROR(HLOOKUP($D217&amp;AA$4,'BUG '!$D$95:$AY$110,$A217,FALSE),"")</f>
        <v>0</v>
      </c>
      <c r="AB217" s="53">
        <f>IFERROR(HLOOKUP($D217&amp;AB$4,'BUG '!$D$95:$AY$110,$A217,FALSE),"")</f>
        <v>3</v>
      </c>
      <c r="AC217" s="53">
        <f>IFERROR(HLOOKUP($D217,'BSX-II-LD-TS-CLS-AMBER'!$W$86:$AL$101,$A217,FALSE),"")</f>
        <v>126.25636300703957</v>
      </c>
    </row>
    <row r="218" spans="1:29" ht="15.75" thickBot="1" x14ac:dyDescent="0.3">
      <c r="A218" s="45">
        <v>14</v>
      </c>
      <c r="B218" s="86"/>
      <c r="C218" s="89"/>
      <c r="D218" s="54" t="s">
        <v>14</v>
      </c>
      <c r="E218" s="53">
        <f>IFERROR(HLOOKUP($D218,'BSX-II-LD-TS-CLS-AMBER'!$D$14:$S$29,$A218,FALSE),"")</f>
        <v>13558.892176393314</v>
      </c>
      <c r="F218" s="53">
        <f>IFERROR(HLOOKUP($D218&amp;F$4,'BUG '!$D$23:$AY$38,$A218,FALSE),"")</f>
        <v>3</v>
      </c>
      <c r="G218" s="53">
        <f>IFERROR(HLOOKUP($D218&amp;G$4,'BUG '!$D$23:$AY$38,$A218,FALSE),"")</f>
        <v>0</v>
      </c>
      <c r="H218" s="53">
        <f>IFERROR(HLOOKUP($D218&amp;H$4,'BUG '!$D$23:$AY$38,$A218,FALSE),"")</f>
        <v>3</v>
      </c>
      <c r="I218" s="53">
        <f>IFERROR(HLOOKUP($D218,'BSX-II-LD-TS-CLS-AMBER'!$W$14:$AL$29,$A218,FALSE),"")</f>
        <v>99.782342711073099</v>
      </c>
      <c r="J218" s="53">
        <f>IFERROR(HLOOKUP($D218,'BSX-II-LD-TS-CLS-AMBER'!$D$32:$S$47,$A218,FALSE),"")</f>
        <v>14737.926278688383</v>
      </c>
      <c r="K218" s="53">
        <f>IFERROR(HLOOKUP($D218&amp;K$4,'BUG '!$D$41:$AY$56,$A218,FALSE),"")</f>
        <v>3</v>
      </c>
      <c r="L218" s="53">
        <f>IFERROR(HLOOKUP($D218&amp;L$4,'BUG '!$D$41:$AY$56,$A218,FALSE),"")</f>
        <v>0</v>
      </c>
      <c r="M218" s="53">
        <f>IFERROR(HLOOKUP($D218&amp;M$4,'BUG '!$D$41:$AY$56,$A218,FALSE),"")</f>
        <v>3</v>
      </c>
      <c r="N218" s="53">
        <f>IFERROR(HLOOKUP($D218,'BSX-II-LD-TS-CLS-AMBER'!$W$32:$AL$47,$A218,FALSE),"")</f>
        <v>108.45906816420988</v>
      </c>
      <c r="O218" s="53">
        <f>IFERROR(HLOOKUP($D218,'BSX-II-LD-TS-CLS-AMBER'!$D$50:$S$65,$A218,FALSE),"")</f>
        <v>14737.926278688383</v>
      </c>
      <c r="P218" s="53">
        <f>IFERROR(HLOOKUP($D218&amp;P$4,'BUG '!$D$59:$AY$74,$A218,FALSE),"")</f>
        <v>3</v>
      </c>
      <c r="Q218" s="53">
        <f>IFERROR(HLOOKUP($D218&amp;Q$4,'BUG '!$D$59:$AY$74,$A218,FALSE),"")</f>
        <v>0</v>
      </c>
      <c r="R218" s="53">
        <f>IFERROR(HLOOKUP($D218&amp;R$4,'BUG '!$D$59:$AY$74,$A218,FALSE),"")</f>
        <v>3</v>
      </c>
      <c r="S218" s="53">
        <f>IFERROR(HLOOKUP($D218,'BSX-II-LD-TS-CLS-AMBER'!$W$50:$AL$65,$A218,FALSE),"")</f>
        <v>108.45906816420988</v>
      </c>
      <c r="T218" s="53">
        <f>IFERROR(HLOOKUP($D218,'BSX-II-LD-TS-CLS-AMBER'!$D$68:$S$83,$A218,FALSE),"")</f>
        <v>14659.540401633458</v>
      </c>
      <c r="U218" s="53">
        <f>IFERROR(HLOOKUP($D218&amp;U$4,'BUG '!$D$77:$AY$92,$A218,FALSE),"")</f>
        <v>3</v>
      </c>
      <c r="V218" s="53">
        <f>IFERROR(HLOOKUP($D218&amp;V$4,'BUG '!$D$77:$AY$92,$A218,FALSE),"")</f>
        <v>0</v>
      </c>
      <c r="W218" s="53">
        <f>IFERROR(HLOOKUP($D218&amp;W$4,'BUG '!$D$77:$AY$92,$A218,FALSE),"")</f>
        <v>3</v>
      </c>
      <c r="X218" s="53">
        <f>IFERROR(HLOOKUP($D218,'BSX-II-LD-TS-CLS-AMBER'!$W$68:$AL$83,$A218,FALSE),"")</f>
        <v>107.88221230119032</v>
      </c>
      <c r="Y218" s="53">
        <f>IFERROR(HLOOKUP($D218,'BSX-II-LD-TS-CLS-AMBER'!$D$86:$S$101,$A218,FALSE),"")</f>
        <v>15380.198354922932</v>
      </c>
      <c r="Z218" s="53">
        <f>IFERROR(HLOOKUP($D218&amp;Z$4,'BUG '!$D$95:$AY$110,$A218,FALSE),"")</f>
        <v>3</v>
      </c>
      <c r="AA218" s="53">
        <f>IFERROR(HLOOKUP($D218&amp;AA$4,'BUG '!$D$95:$AY$110,$A218,FALSE),"")</f>
        <v>0</v>
      </c>
      <c r="AB218" s="53">
        <f>IFERROR(HLOOKUP($D218&amp;AB$4,'BUG '!$D$95:$AY$110,$A218,FALSE),"")</f>
        <v>3</v>
      </c>
      <c r="AC218" s="53">
        <f>IFERROR(HLOOKUP($D218,'BSX-II-LD-TS-CLS-AMBER'!$W$86:$AL$101,$A218,FALSE),"")</f>
        <v>113.18566467304322</v>
      </c>
    </row>
    <row r="219" spans="1:29" ht="15.75" thickBot="1" x14ac:dyDescent="0.3">
      <c r="A219" s="45">
        <v>14</v>
      </c>
      <c r="B219" s="86"/>
      <c r="C219" s="89"/>
      <c r="D219" s="54" t="s">
        <v>15</v>
      </c>
      <c r="E219" s="53">
        <f>IFERROR(HLOOKUP($D219,'BSX-II-LD-TS-CLS-AMBER'!$D$14:$S$29,$A219,FALSE),"")</f>
        <v>12235.407991588932</v>
      </c>
      <c r="F219" s="53">
        <f>IFERROR(HLOOKUP($D219&amp;F$4,'BUG '!$D$23:$AY$38,$A219,FALSE),"")</f>
        <v>3</v>
      </c>
      <c r="G219" s="53">
        <f>IFERROR(HLOOKUP($D219&amp;G$4,'BUG '!$D$23:$AY$38,$A219,FALSE),"")</f>
        <v>0</v>
      </c>
      <c r="H219" s="53">
        <f>IFERROR(HLOOKUP($D219&amp;H$4,'BUG '!$D$23:$AY$38,$A219,FALSE),"")</f>
        <v>3</v>
      </c>
      <c r="I219" s="53">
        <f>IFERROR(HLOOKUP($D219,'BSX-II-LD-TS-CLS-AMBER'!$W$14:$AL$29,$A219,FALSE),"")</f>
        <v>90.042582944360049</v>
      </c>
      <c r="J219" s="53">
        <f>IFERROR(HLOOKUP($D219,'BSX-II-LD-TS-CLS-AMBER'!$D$32:$S$47,$A219,FALSE),"")</f>
        <v>13299.356512596665</v>
      </c>
      <c r="K219" s="53">
        <f>IFERROR(HLOOKUP($D219&amp;K$4,'BUG '!$D$41:$AY$56,$A219,FALSE),"")</f>
        <v>3</v>
      </c>
      <c r="L219" s="53">
        <f>IFERROR(HLOOKUP($D219&amp;L$4,'BUG '!$D$41:$AY$56,$A219,FALSE),"")</f>
        <v>0</v>
      </c>
      <c r="M219" s="53">
        <f>IFERROR(HLOOKUP($D219&amp;M$4,'BUG '!$D$41:$AY$56,$A219,FALSE),"")</f>
        <v>3</v>
      </c>
      <c r="N219" s="53">
        <f>IFERROR(HLOOKUP($D219,'BSX-II-LD-TS-CLS-AMBER'!$W$32:$AL$47,$A219,FALSE),"")</f>
        <v>97.872372765608745</v>
      </c>
      <c r="O219" s="53">
        <f>IFERROR(HLOOKUP($D219,'BSX-II-LD-TS-CLS-AMBER'!$D$50:$S$65,$A219,FALSE),"")</f>
        <v>13299.356512596665</v>
      </c>
      <c r="P219" s="53">
        <f>IFERROR(HLOOKUP($D219&amp;P$4,'BUG '!$D$59:$AY$74,$A219,FALSE),"")</f>
        <v>3</v>
      </c>
      <c r="Q219" s="53">
        <f>IFERROR(HLOOKUP($D219&amp;Q$4,'BUG '!$D$59:$AY$74,$A219,FALSE),"")</f>
        <v>0</v>
      </c>
      <c r="R219" s="53">
        <f>IFERROR(HLOOKUP($D219&amp;R$4,'BUG '!$D$59:$AY$74,$A219,FALSE),"")</f>
        <v>3</v>
      </c>
      <c r="S219" s="53">
        <f>IFERROR(HLOOKUP($D219,'BSX-II-LD-TS-CLS-AMBER'!$W$50:$AL$65,$A219,FALSE),"")</f>
        <v>97.872372765608745</v>
      </c>
      <c r="T219" s="53">
        <f>IFERROR(HLOOKUP($D219,'BSX-II-LD-TS-CLS-AMBER'!$D$68:$S$83,$A219,FALSE),"")</f>
        <v>13228.621885160412</v>
      </c>
      <c r="U219" s="53">
        <f>IFERROR(HLOOKUP($D219&amp;U$4,'BUG '!$D$77:$AY$92,$A219,FALSE),"")</f>
        <v>3</v>
      </c>
      <c r="V219" s="53">
        <f>IFERROR(HLOOKUP($D219&amp;V$4,'BUG '!$D$77:$AY$92,$A219,FALSE),"")</f>
        <v>0</v>
      </c>
      <c r="W219" s="53">
        <f>IFERROR(HLOOKUP($D219&amp;W$4,'BUG '!$D$77:$AY$92,$A219,FALSE),"")</f>
        <v>3</v>
      </c>
      <c r="X219" s="53">
        <f>IFERROR(HLOOKUP($D219,'BSX-II-LD-TS-CLS-AMBER'!$W$68:$AL$83,$A219,FALSE),"")</f>
        <v>97.351823833987865</v>
      </c>
      <c r="Y219" s="53">
        <f>IFERROR(HLOOKUP($D219,'BSX-II-LD-TS-CLS-AMBER'!$D$86:$S$101,$A219,FALSE),"")</f>
        <v>13878.936377389498</v>
      </c>
      <c r="Z219" s="53">
        <f>IFERROR(HLOOKUP($D219&amp;Z$4,'BUG '!$D$95:$AY$110,$A219,FALSE),"")</f>
        <v>3</v>
      </c>
      <c r="AA219" s="53">
        <f>IFERROR(HLOOKUP($D219&amp;AA$4,'BUG '!$D$95:$AY$110,$A219,FALSE),"")</f>
        <v>0</v>
      </c>
      <c r="AB219" s="53">
        <f>IFERROR(HLOOKUP($D219&amp;AB$4,'BUG '!$D$95:$AY$110,$A219,FALSE),"")</f>
        <v>3</v>
      </c>
      <c r="AC219" s="53">
        <f>IFERROR(HLOOKUP($D219,'BSX-II-LD-TS-CLS-AMBER'!$W$86:$AL$101,$A219,FALSE),"")</f>
        <v>102.13760593841057</v>
      </c>
    </row>
    <row r="220" spans="1:29" ht="15.75" thickBot="1" x14ac:dyDescent="0.3">
      <c r="A220" s="45">
        <v>14</v>
      </c>
      <c r="B220" s="86"/>
      <c r="C220" s="89"/>
      <c r="D220" s="54" t="s">
        <v>18</v>
      </c>
      <c r="E220" s="53">
        <f>IFERROR(HLOOKUP($D220,'BSX-II-LD-TS-CLS-AMBER'!$D$14:$S$29,$A220,FALSE),"")</f>
        <v>17852.715932460229</v>
      </c>
      <c r="F220" s="53">
        <f>IFERROR(HLOOKUP($D220&amp;F$4,'BUG '!$D$23:$AY$38,$A220,FALSE),"")</f>
        <v>5</v>
      </c>
      <c r="G220" s="53">
        <f>IFERROR(HLOOKUP($D220&amp;G$4,'BUG '!$D$23:$AY$38,$A220,FALSE),"")</f>
        <v>0</v>
      </c>
      <c r="H220" s="53">
        <f>IFERROR(HLOOKUP($D220&amp;H$4,'BUG '!$D$23:$AY$38,$A220,FALSE),"")</f>
        <v>4</v>
      </c>
      <c r="I220" s="53">
        <f>IFERROR(HLOOKUP($D220,'BSX-II-LD-TS-CLS-AMBER'!$W$14:$AL$29,$A220,FALSE),"")</f>
        <v>131.38136923882766</v>
      </c>
      <c r="J220" s="53">
        <f>IFERROR(HLOOKUP($D220,'BSX-II-LD-TS-CLS-AMBER'!$D$32:$S$47,$A220,FALSE),"")</f>
        <v>19405.126013543733</v>
      </c>
      <c r="K220" s="53">
        <f>IFERROR(HLOOKUP($D220&amp;K$4,'BUG '!$D$41:$AY$56,$A220,FALSE),"")</f>
        <v>5</v>
      </c>
      <c r="L220" s="53">
        <f>IFERROR(HLOOKUP($D220&amp;L$4,'BUG '!$D$41:$AY$56,$A220,FALSE),"")</f>
        <v>0</v>
      </c>
      <c r="M220" s="53">
        <f>IFERROR(HLOOKUP($D220&amp;M$4,'BUG '!$D$41:$AY$56,$A220,FALSE),"")</f>
        <v>5</v>
      </c>
      <c r="N220" s="53">
        <f>IFERROR(HLOOKUP($D220,'BSX-II-LD-TS-CLS-AMBER'!$W$32:$AL$47,$A220,FALSE),"")</f>
        <v>142.80583612916055</v>
      </c>
      <c r="O220" s="53">
        <f>IFERROR(HLOOKUP($D220,'BSX-II-LD-TS-CLS-AMBER'!$D$50:$S$65,$A220,FALSE),"")</f>
        <v>19405.126013543733</v>
      </c>
      <c r="P220" s="53">
        <f>IFERROR(HLOOKUP($D220&amp;P$4,'BUG '!$D$59:$AY$74,$A220,FALSE),"")</f>
        <v>5</v>
      </c>
      <c r="Q220" s="53">
        <f>IFERROR(HLOOKUP($D220&amp;Q$4,'BUG '!$D$59:$AY$74,$A220,FALSE),"")</f>
        <v>0</v>
      </c>
      <c r="R220" s="53">
        <f>IFERROR(HLOOKUP($D220&amp;R$4,'BUG '!$D$59:$AY$74,$A220,FALSE),"")</f>
        <v>5</v>
      </c>
      <c r="S220" s="53">
        <f>IFERROR(HLOOKUP($D220,'BSX-II-LD-TS-CLS-AMBER'!$W$50:$AL$65,$A220,FALSE),"")</f>
        <v>142.80583612916055</v>
      </c>
      <c r="T220" s="53">
        <f>IFERROR(HLOOKUP($D220,'BSX-II-LD-TS-CLS-AMBER'!$D$68:$S$83,$A220,FALSE),"")</f>
        <v>19301.916932892233</v>
      </c>
      <c r="U220" s="53">
        <f>IFERROR(HLOOKUP($D220&amp;U$4,'BUG '!$D$77:$AY$92,$A220,FALSE),"")</f>
        <v>5</v>
      </c>
      <c r="V220" s="53">
        <f>IFERROR(HLOOKUP($D220&amp;V$4,'BUG '!$D$77:$AY$92,$A220,FALSE),"")</f>
        <v>0</v>
      </c>
      <c r="W220" s="53">
        <f>IFERROR(HLOOKUP($D220&amp;W$4,'BUG '!$D$77:$AY$92,$A220,FALSE),"")</f>
        <v>5</v>
      </c>
      <c r="X220" s="53">
        <f>IFERROR(HLOOKUP($D220,'BSX-II-LD-TS-CLS-AMBER'!$W$68:$AL$83,$A220,FALSE),"")</f>
        <v>142.04630181599646</v>
      </c>
      <c r="Y220" s="53">
        <f>IFERROR(HLOOKUP($D220,'BSX-II-LD-TS-CLS-AMBER'!$D$86:$S$101,$A220,FALSE),"")</f>
        <v>20250.792516322639</v>
      </c>
      <c r="Z220" s="53">
        <f>IFERROR(HLOOKUP($D220&amp;Z$4,'BUG '!$D$95:$AY$110,$A220,FALSE),"")</f>
        <v>5</v>
      </c>
      <c r="AA220" s="53">
        <f>IFERROR(HLOOKUP($D220&amp;AA$4,'BUG '!$D$95:$AY$110,$A220,FALSE),"")</f>
        <v>0</v>
      </c>
      <c r="AB220" s="53">
        <f>IFERROR(HLOOKUP($D220&amp;AB$4,'BUG '!$D$95:$AY$110,$A220,FALSE),"")</f>
        <v>5</v>
      </c>
      <c r="AC220" s="53">
        <f>IFERROR(HLOOKUP($D220,'BSX-II-LD-TS-CLS-AMBER'!$W$86:$AL$101,$A220,FALSE),"")</f>
        <v>149.02924905270851</v>
      </c>
    </row>
    <row r="221" spans="1:29" ht="15.75" thickBot="1" x14ac:dyDescent="0.3">
      <c r="A221" s="45">
        <v>14</v>
      </c>
      <c r="B221" s="86"/>
      <c r="C221" s="89"/>
      <c r="D221" s="54" t="s">
        <v>19</v>
      </c>
      <c r="E221" s="53">
        <f>IFERROR(HLOOKUP($D221,'BSX-II-LD-TS-CLS-AMBER'!$D$14:$S$29,$A221,FALSE),"")</f>
        <v>17705.655037396278</v>
      </c>
      <c r="F221" s="53">
        <f>IFERROR(HLOOKUP($D221&amp;F$4,'BUG '!$D$23:$AY$38,$A221,FALSE),"")</f>
        <v>5</v>
      </c>
      <c r="G221" s="53">
        <f>IFERROR(HLOOKUP($D221&amp;G$4,'BUG '!$D$23:$AY$38,$A221,FALSE),"")</f>
        <v>0</v>
      </c>
      <c r="H221" s="53">
        <f>IFERROR(HLOOKUP($D221&amp;H$4,'BUG '!$D$23:$AY$38,$A221,FALSE),"")</f>
        <v>4</v>
      </c>
      <c r="I221" s="53">
        <f>IFERROR(HLOOKUP($D221,'BSX-II-LD-TS-CLS-AMBER'!$W$14:$AL$29,$A221,FALSE),"")</f>
        <v>130.29912148290725</v>
      </c>
      <c r="J221" s="53">
        <f>IFERROR(HLOOKUP($D221,'BSX-II-LD-TS-CLS-AMBER'!$D$32:$S$47,$A221,FALSE),"")</f>
        <v>19245.277214561171</v>
      </c>
      <c r="K221" s="53">
        <f>IFERROR(HLOOKUP($D221&amp;K$4,'BUG '!$D$41:$AY$56,$A221,FALSE),"")</f>
        <v>5</v>
      </c>
      <c r="L221" s="53">
        <f>IFERROR(HLOOKUP($D221&amp;L$4,'BUG '!$D$41:$AY$56,$A221,FALSE),"")</f>
        <v>0</v>
      </c>
      <c r="M221" s="53">
        <f>IFERROR(HLOOKUP($D221&amp;M$4,'BUG '!$D$41:$AY$56,$A221,FALSE),"")</f>
        <v>4</v>
      </c>
      <c r="N221" s="53">
        <f>IFERROR(HLOOKUP($D221,'BSX-II-LD-TS-CLS-AMBER'!$W$32:$AL$47,$A221,FALSE),"")</f>
        <v>141.62947987272528</v>
      </c>
      <c r="O221" s="53">
        <f>IFERROR(HLOOKUP($D221,'BSX-II-LD-TS-CLS-AMBER'!$D$50:$S$65,$A221,FALSE),"")</f>
        <v>19245.277214561171</v>
      </c>
      <c r="P221" s="53">
        <f>IFERROR(HLOOKUP($D221&amp;P$4,'BUG '!$D$59:$AY$74,$A221,FALSE),"")</f>
        <v>5</v>
      </c>
      <c r="Q221" s="53">
        <f>IFERROR(HLOOKUP($D221&amp;Q$4,'BUG '!$D$59:$AY$74,$A221,FALSE),"")</f>
        <v>0</v>
      </c>
      <c r="R221" s="53">
        <f>IFERROR(HLOOKUP($D221&amp;R$4,'BUG '!$D$59:$AY$74,$A221,FALSE),"")</f>
        <v>4</v>
      </c>
      <c r="S221" s="53">
        <f>IFERROR(HLOOKUP($D221,'BSX-II-LD-TS-CLS-AMBER'!$W$50:$AL$65,$A221,FALSE),"")</f>
        <v>141.62947987272528</v>
      </c>
      <c r="T221" s="53">
        <f>IFERROR(HLOOKUP($D221,'BSX-II-LD-TS-CLS-AMBER'!$D$68:$S$83,$A221,FALSE),"")</f>
        <v>19142.918313783524</v>
      </c>
      <c r="U221" s="53">
        <f>IFERROR(HLOOKUP($D221&amp;U$4,'BUG '!$D$77:$AY$92,$A221,FALSE),"")</f>
        <v>5</v>
      </c>
      <c r="V221" s="53">
        <f>IFERROR(HLOOKUP($D221&amp;V$4,'BUG '!$D$77:$AY$92,$A221,FALSE),"")</f>
        <v>0</v>
      </c>
      <c r="W221" s="53">
        <f>IFERROR(HLOOKUP($D221&amp;W$4,'BUG '!$D$77:$AY$92,$A221,FALSE),"")</f>
        <v>4</v>
      </c>
      <c r="X221" s="53">
        <f>IFERROR(HLOOKUP($D221,'BSX-II-LD-TS-CLS-AMBER'!$W$68:$AL$83,$A221,FALSE),"")</f>
        <v>140.87620218719974</v>
      </c>
      <c r="Y221" s="53">
        <f>IFERROR(HLOOKUP($D221,'BSX-II-LD-TS-CLS-AMBER'!$D$86:$S$101,$A221,FALSE),"")</f>
        <v>20083.977579902239</v>
      </c>
      <c r="Z221" s="53">
        <f>IFERROR(HLOOKUP($D221&amp;Z$4,'BUG '!$D$95:$AY$110,$A221,FALSE),"")</f>
        <v>5</v>
      </c>
      <c r="AA221" s="53">
        <f>IFERROR(HLOOKUP($D221&amp;AA$4,'BUG '!$D$95:$AY$110,$A221,FALSE),"")</f>
        <v>0</v>
      </c>
      <c r="AB221" s="53">
        <f>IFERROR(HLOOKUP($D221&amp;AB$4,'BUG '!$D$95:$AY$110,$A221,FALSE),"")</f>
        <v>4</v>
      </c>
      <c r="AC221" s="53">
        <f>IFERROR(HLOOKUP($D221,'BSX-II-LD-TS-CLS-AMBER'!$W$86:$AL$101,$A221,FALSE),"")</f>
        <v>147.80162772947043</v>
      </c>
    </row>
    <row r="222" spans="1:29" ht="15.75" thickBot="1" x14ac:dyDescent="0.3">
      <c r="A222" s="45">
        <v>14</v>
      </c>
      <c r="B222" s="87"/>
      <c r="C222" s="90"/>
      <c r="D222" s="55" t="s">
        <v>117</v>
      </c>
      <c r="E222" s="53">
        <f>IFERROR(HLOOKUP($D222,'BSX-II-LD-TS-CLS-AMBER'!$D$14:$S$29,$A222,FALSE),"")</f>
        <v>16750.017589644212</v>
      </c>
      <c r="F222" s="53">
        <f>IFERROR(HLOOKUP($D222&amp;F$4,'BUG '!$D$23:$AY$38,$A222,FALSE),"")</f>
        <v>4</v>
      </c>
      <c r="G222" s="53">
        <f>IFERROR(HLOOKUP($D222&amp;G$4,'BUG '!$D$23:$AY$38,$A222,FALSE),"")</f>
        <v>0</v>
      </c>
      <c r="H222" s="53">
        <f>IFERROR(HLOOKUP($D222&amp;H$4,'BUG '!$D$23:$AY$38,$A222,FALSE),"")</f>
        <v>4</v>
      </c>
      <c r="I222" s="53">
        <f>IFERROR(HLOOKUP($D222,'BSX-II-LD-TS-CLS-AMBER'!$W$14:$AL$29,$A222,FALSE),"")</f>
        <v>123.26641246224327</v>
      </c>
      <c r="J222" s="53">
        <f>IFERROR(HLOOKUP($D222,'BSX-II-LD-TS-CLS-AMBER'!$D$32:$S$47,$A222,FALSE),"")</f>
        <v>17446.241639256765</v>
      </c>
      <c r="K222" s="53">
        <f>IFERROR(HLOOKUP($D222&amp;K$4,'BUG '!$D$41:$AY$56,$A222,FALSE),"")</f>
        <v>4</v>
      </c>
      <c r="L222" s="53">
        <f>IFERROR(HLOOKUP($D222&amp;L$4,'BUG '!$D$41:$AY$56,$A222,FALSE),"")</f>
        <v>0</v>
      </c>
      <c r="M222" s="53">
        <f>IFERROR(HLOOKUP($D222&amp;M$4,'BUG '!$D$41:$AY$56,$A222,FALSE),"")</f>
        <v>4</v>
      </c>
      <c r="N222" s="53">
        <f>IFERROR(HLOOKUP($D222,'BSX-II-LD-TS-CLS-AMBER'!$W$32:$AL$47,$A222,FALSE),"")</f>
        <v>128.39005131255308</v>
      </c>
      <c r="O222" s="53">
        <f>IFERROR(HLOOKUP($D222,'BSX-II-LD-TS-CLS-AMBER'!$D$50:$S$65,$A222,FALSE),"")</f>
        <v>17446.241639256765</v>
      </c>
      <c r="P222" s="53">
        <f>IFERROR(HLOOKUP($D222&amp;P$4,'BUG '!$D$59:$AY$74,$A222,FALSE),"")</f>
        <v>4</v>
      </c>
      <c r="Q222" s="53">
        <f>IFERROR(HLOOKUP($D222&amp;Q$4,'BUG '!$D$59:$AY$74,$A222,FALSE),"")</f>
        <v>0</v>
      </c>
      <c r="R222" s="53">
        <f>IFERROR(HLOOKUP($D222&amp;R$4,'BUG '!$D$59:$AY$74,$A222,FALSE),"")</f>
        <v>4</v>
      </c>
      <c r="S222" s="53">
        <f>IFERROR(HLOOKUP($D222,'BSX-II-LD-TS-CLS-AMBER'!$W$50:$AL$65,$A222,FALSE),"")</f>
        <v>128.39005131255308</v>
      </c>
      <c r="T222" s="53">
        <f>IFERROR(HLOOKUP($D222,'BSX-II-LD-TS-CLS-AMBER'!$D$68:$S$83,$A222,FALSE),"")</f>
        <v>17296.213814528666</v>
      </c>
      <c r="U222" s="53">
        <f>IFERROR(HLOOKUP($D222&amp;U$4,'BUG '!$D$77:$AY$92,$A222,FALSE),"")</f>
        <v>4</v>
      </c>
      <c r="V222" s="53">
        <f>IFERROR(HLOOKUP($D222&amp;V$4,'BUG '!$D$77:$AY$92,$A222,FALSE),"")</f>
        <v>0</v>
      </c>
      <c r="W222" s="53">
        <f>IFERROR(HLOOKUP($D222&amp;W$4,'BUG '!$D$77:$AY$92,$A222,FALSE),"")</f>
        <v>4</v>
      </c>
      <c r="X222" s="53">
        <f>IFERROR(HLOOKUP($D222,'BSX-II-LD-TS-CLS-AMBER'!$W$68:$AL$83,$A222,FALSE),"")</f>
        <v>127.28596938399556</v>
      </c>
      <c r="Y222" s="53">
        <f>IFERROR(HLOOKUP($D222,'BSX-II-LD-TS-CLS-AMBER'!$D$86:$S$101,$A222,FALSE),"")</f>
        <v>18206.540858308923</v>
      </c>
      <c r="Z222" s="53">
        <f>IFERROR(HLOOKUP($D222&amp;Z$4,'BUG '!$D$95:$AY$110,$A222,FALSE),"")</f>
        <v>4</v>
      </c>
      <c r="AA222" s="53">
        <f>IFERROR(HLOOKUP($D222&amp;AA$4,'BUG '!$D$95:$AY$110,$A222,FALSE),"")</f>
        <v>0</v>
      </c>
      <c r="AB222" s="53">
        <f>IFERROR(HLOOKUP($D222&amp;AB$4,'BUG '!$D$95:$AY$110,$A222,FALSE),"")</f>
        <v>4</v>
      </c>
      <c r="AC222" s="53">
        <f>IFERROR(HLOOKUP($D222,'BSX-II-LD-TS-CLS-AMBER'!$W$86:$AL$101,$A222,FALSE),"")</f>
        <v>133.9852309372209</v>
      </c>
    </row>
    <row r="223" spans="1:29" ht="15" customHeight="1" thickBot="1" x14ac:dyDescent="0.3">
      <c r="A223" s="45">
        <v>15</v>
      </c>
      <c r="B223" s="85" t="s">
        <v>38</v>
      </c>
      <c r="C223" s="88" t="s">
        <v>119</v>
      </c>
      <c r="D223" s="52" t="s">
        <v>116</v>
      </c>
      <c r="E223" s="53">
        <f>IFERROR(HLOOKUP($D223,'BSX-II-LD-TS-CLS-AMBER'!$D$14:$S$29,$A223,FALSE),"")</f>
        <v>22536.438077982613</v>
      </c>
      <c r="F223" s="53">
        <f>IFERROR(HLOOKUP($D223&amp;F$4,'BUG '!$D$23:$AY$38,$A223,FALSE),"")</f>
        <v>4</v>
      </c>
      <c r="G223" s="53">
        <f>IFERROR(HLOOKUP($D223&amp;G$4,'BUG '!$D$23:$AY$38,$A223,FALSE),"")</f>
        <v>0</v>
      </c>
      <c r="H223" s="53">
        <f>IFERROR(HLOOKUP($D223&amp;H$4,'BUG '!$D$23:$AY$38,$A223,FALSE),"")</f>
        <v>4</v>
      </c>
      <c r="I223" s="53">
        <f>IFERROR(HLOOKUP($D223,'BSX-II-LD-TS-CLS-AMBER'!$W$14:$AL$29,$A223,FALSE),"")</f>
        <v>107.52856888996175</v>
      </c>
      <c r="J223" s="53">
        <f>IFERROR(HLOOKUP($D223,'BSX-II-LD-TS-CLS-AMBER'!$D$32:$S$47,$A223,FALSE),"")</f>
        <v>23473.178000703429</v>
      </c>
      <c r="K223" s="53">
        <f>IFERROR(HLOOKUP($D223&amp;K$4,'BUG '!$D$41:$AY$56,$A223,FALSE),"")</f>
        <v>4</v>
      </c>
      <c r="L223" s="53">
        <f>IFERROR(HLOOKUP($D223&amp;L$4,'BUG '!$D$41:$AY$56,$A223,FALSE),"")</f>
        <v>0</v>
      </c>
      <c r="M223" s="53">
        <f>IFERROR(HLOOKUP($D223&amp;M$4,'BUG '!$D$41:$AY$56,$A223,FALSE),"")</f>
        <v>4</v>
      </c>
      <c r="N223" s="53">
        <f>IFERROR(HLOOKUP($D223,'BSX-II-LD-TS-CLS-AMBER'!$W$32:$AL$47,$A223,FALSE),"")</f>
        <v>111.99805528189823</v>
      </c>
      <c r="O223" s="53">
        <f>IFERROR(HLOOKUP($D223,'BSX-II-LD-TS-CLS-AMBER'!$D$50:$S$65,$A223,FALSE),"")</f>
        <v>23473.178000703429</v>
      </c>
      <c r="P223" s="53">
        <f>IFERROR(HLOOKUP($D223&amp;P$4,'BUG '!$D$59:$AY$74,$A223,FALSE),"")</f>
        <v>4</v>
      </c>
      <c r="Q223" s="53">
        <f>IFERROR(HLOOKUP($D223&amp;Q$4,'BUG '!$D$59:$AY$74,$A223,FALSE),"")</f>
        <v>0</v>
      </c>
      <c r="R223" s="53">
        <f>IFERROR(HLOOKUP($D223&amp;R$4,'BUG '!$D$59:$AY$74,$A223,FALSE),"")</f>
        <v>4</v>
      </c>
      <c r="S223" s="53">
        <f>IFERROR(HLOOKUP($D223,'BSX-II-LD-TS-CLS-AMBER'!$W$50:$AL$65,$A223,FALSE),"")</f>
        <v>111.99805528189823</v>
      </c>
      <c r="T223" s="53">
        <f>IFERROR(HLOOKUP($D223,'BSX-II-LD-TS-CLS-AMBER'!$D$68:$S$83,$A223,FALSE),"")</f>
        <v>23271.321927188044</v>
      </c>
      <c r="U223" s="53">
        <f>IFERROR(HLOOKUP($D223&amp;U$4,'BUG '!$D$77:$AY$92,$A223,FALSE),"")</f>
        <v>4</v>
      </c>
      <c r="V223" s="53">
        <f>IFERROR(HLOOKUP($D223&amp;V$4,'BUG '!$D$77:$AY$92,$A223,FALSE),"")</f>
        <v>0</v>
      </c>
      <c r="W223" s="53">
        <f>IFERROR(HLOOKUP($D223&amp;W$4,'BUG '!$D$77:$AY$92,$A223,FALSE),"")</f>
        <v>4</v>
      </c>
      <c r="X223" s="53">
        <f>IFERROR(HLOOKUP($D223,'BSX-II-LD-TS-CLS-AMBER'!$W$68:$AL$83,$A223,FALSE),"")</f>
        <v>111.03493526125656</v>
      </c>
      <c r="Y223" s="53">
        <f>IFERROR(HLOOKUP($D223,'BSX-II-LD-TS-CLS-AMBER'!$D$86:$S$101,$A223,FALSE),"")</f>
        <v>24496.128345633275</v>
      </c>
      <c r="Z223" s="53">
        <f>IFERROR(HLOOKUP($D223&amp;Z$4,'BUG '!$D$95:$AY$110,$A223,FALSE),"")</f>
        <v>4</v>
      </c>
      <c r="AA223" s="53">
        <f>IFERROR(HLOOKUP($D223&amp;AA$4,'BUG '!$D$95:$AY$110,$A223,FALSE),"")</f>
        <v>0</v>
      </c>
      <c r="AB223" s="53">
        <f>IFERROR(HLOOKUP($D223&amp;AB$4,'BUG '!$D$95:$AY$110,$A223,FALSE),"")</f>
        <v>4</v>
      </c>
      <c r="AC223" s="53">
        <f>IFERROR(HLOOKUP($D223,'BSX-II-LD-TS-CLS-AMBER'!$W$86:$AL$101,$A223,FALSE),"")</f>
        <v>116.87887922821929</v>
      </c>
    </row>
    <row r="224" spans="1:29" ht="15.75" thickBot="1" x14ac:dyDescent="0.3">
      <c r="A224" s="45">
        <v>15</v>
      </c>
      <c r="B224" s="86"/>
      <c r="C224" s="89"/>
      <c r="D224" s="54" t="s">
        <v>10</v>
      </c>
      <c r="E224" s="53">
        <f>IFERROR(HLOOKUP($D224,'BSX-II-LD-TS-CLS-AMBER'!$D$14:$S$29,$A224,FALSE),"")</f>
        <v>22048.738355300979</v>
      </c>
      <c r="F224" s="53">
        <f>IFERROR(HLOOKUP($D224&amp;F$4,'BUG '!$D$23:$AY$38,$A224,FALSE),"")</f>
        <v>3</v>
      </c>
      <c r="G224" s="53">
        <f>IFERROR(HLOOKUP($D224&amp;G$4,'BUG '!$D$23:$AY$38,$A224,FALSE),"")</f>
        <v>0</v>
      </c>
      <c r="H224" s="53">
        <f>IFERROR(HLOOKUP($D224&amp;H$4,'BUG '!$D$23:$AY$38,$A224,FALSE),"")</f>
        <v>4</v>
      </c>
      <c r="I224" s="53">
        <f>IFERROR(HLOOKUP($D224,'BSX-II-LD-TS-CLS-AMBER'!$W$14:$AL$29,$A224,FALSE),"")</f>
        <v>105.20159720763448</v>
      </c>
      <c r="J224" s="53">
        <f>IFERROR(HLOOKUP($D224,'BSX-II-LD-TS-CLS-AMBER'!$D$32:$S$47,$A224,FALSE),"")</f>
        <v>23966.01995141411</v>
      </c>
      <c r="K224" s="53">
        <f>IFERROR(HLOOKUP($D224&amp;K$4,'BUG '!$D$41:$AY$56,$A224,FALSE),"")</f>
        <v>3</v>
      </c>
      <c r="L224" s="53">
        <f>IFERROR(HLOOKUP($D224&amp;L$4,'BUG '!$D$41:$AY$56,$A224,FALSE),"")</f>
        <v>0</v>
      </c>
      <c r="M224" s="53">
        <f>IFERROR(HLOOKUP($D224&amp;M$4,'BUG '!$D$41:$AY$56,$A224,FALSE),"")</f>
        <v>5</v>
      </c>
      <c r="N224" s="53">
        <f>IFERROR(HLOOKUP($D224,'BSX-II-LD-TS-CLS-AMBER'!$W$32:$AL$47,$A224,FALSE),"")</f>
        <v>114.3495621822114</v>
      </c>
      <c r="O224" s="53">
        <f>IFERROR(HLOOKUP($D224,'BSX-II-LD-TS-CLS-AMBER'!$D$50:$S$65,$A224,FALSE),"")</f>
        <v>23966.01995141411</v>
      </c>
      <c r="P224" s="53">
        <f>IFERROR(HLOOKUP($D224&amp;P$4,'BUG '!$D$59:$AY$74,$A224,FALSE),"")</f>
        <v>3</v>
      </c>
      <c r="Q224" s="53">
        <f>IFERROR(HLOOKUP($D224&amp;Q$4,'BUG '!$D$59:$AY$74,$A224,FALSE),"")</f>
        <v>0</v>
      </c>
      <c r="R224" s="53">
        <f>IFERROR(HLOOKUP($D224&amp;R$4,'BUG '!$D$59:$AY$74,$A224,FALSE),"")</f>
        <v>5</v>
      </c>
      <c r="S224" s="53">
        <f>IFERROR(HLOOKUP($D224,'BSX-II-LD-TS-CLS-AMBER'!$W$50:$AL$65,$A224,FALSE),"")</f>
        <v>114.3495621822114</v>
      </c>
      <c r="T224" s="53">
        <f>IFERROR(HLOOKUP($D224,'BSX-II-LD-TS-CLS-AMBER'!$D$68:$S$83,$A224,FALSE),"")</f>
        <v>23838.553070532504</v>
      </c>
      <c r="U224" s="53">
        <f>IFERROR(HLOOKUP($D224&amp;U$4,'BUG '!$D$77:$AY$92,$A224,FALSE),"")</f>
        <v>3</v>
      </c>
      <c r="V224" s="53">
        <f>IFERROR(HLOOKUP($D224&amp;V$4,'BUG '!$D$77:$AY$92,$A224,FALSE),"")</f>
        <v>0</v>
      </c>
      <c r="W224" s="53">
        <f>IFERROR(HLOOKUP($D224&amp;W$4,'BUG '!$D$77:$AY$92,$A224,FALSE),"")</f>
        <v>5</v>
      </c>
      <c r="X224" s="53">
        <f>IFERROR(HLOOKUP($D224,'BSX-II-LD-TS-CLS-AMBER'!$W$68:$AL$83,$A224,FALSE),"")</f>
        <v>113.7413768410036</v>
      </c>
      <c r="Y224" s="53">
        <f>IFERROR(HLOOKUP($D224,'BSX-II-LD-TS-CLS-AMBER'!$D$86:$S$101,$A224,FALSE),"")</f>
        <v>25010.44812280019</v>
      </c>
      <c r="Z224" s="53">
        <f>IFERROR(HLOOKUP($D224&amp;Z$4,'BUG '!$D$95:$AY$110,$A224,FALSE),"")</f>
        <v>3</v>
      </c>
      <c r="AA224" s="53">
        <f>IFERROR(HLOOKUP($D224&amp;AA$4,'BUG '!$D$95:$AY$110,$A224,FALSE),"")</f>
        <v>0</v>
      </c>
      <c r="AB224" s="53">
        <f>IFERROR(HLOOKUP($D224&amp;AB$4,'BUG '!$D$95:$AY$110,$A224,FALSE),"")</f>
        <v>5</v>
      </c>
      <c r="AC224" s="53">
        <f>IFERROR(HLOOKUP($D224,'BSX-II-LD-TS-CLS-AMBER'!$W$86:$AL$101,$A224,FALSE),"")</f>
        <v>119.33286372209513</v>
      </c>
    </row>
    <row r="225" spans="1:29" ht="15.75" thickBot="1" x14ac:dyDescent="0.3">
      <c r="A225" s="45">
        <v>15</v>
      </c>
      <c r="B225" s="86"/>
      <c r="C225" s="89"/>
      <c r="D225" s="54" t="s">
        <v>11</v>
      </c>
      <c r="E225" s="53">
        <f>IFERROR(HLOOKUP($D225,'BSX-II-LD-TS-CLS-AMBER'!$D$14:$S$29,$A225,FALSE),"")</f>
        <v>18663.224608375149</v>
      </c>
      <c r="F225" s="53">
        <f>IFERROR(HLOOKUP($D225&amp;F$4,'BUG '!$D$23:$AY$38,$A225,FALSE),"")</f>
        <v>3</v>
      </c>
      <c r="G225" s="53">
        <f>IFERROR(HLOOKUP($D225&amp;G$4,'BUG '!$D$23:$AY$38,$A225,FALSE),"")</f>
        <v>0</v>
      </c>
      <c r="H225" s="53">
        <f>IFERROR(HLOOKUP($D225&amp;H$4,'BUG '!$D$23:$AY$38,$A225,FALSE),"")</f>
        <v>3</v>
      </c>
      <c r="I225" s="53">
        <f>IFERROR(HLOOKUP($D225,'BSX-II-LD-TS-CLS-AMBER'!$W$14:$AL$29,$A225,FALSE),"")</f>
        <v>89.048226080194354</v>
      </c>
      <c r="J225" s="53">
        <f>IFERROR(HLOOKUP($D225,'BSX-II-LD-TS-CLS-AMBER'!$D$32:$S$47,$A225,FALSE),"")</f>
        <v>20286.113704755597</v>
      </c>
      <c r="K225" s="53">
        <f>IFERROR(HLOOKUP($D225&amp;K$4,'BUG '!$D$41:$AY$56,$A225,FALSE),"")</f>
        <v>3</v>
      </c>
      <c r="L225" s="53">
        <f>IFERROR(HLOOKUP($D225&amp;L$4,'BUG '!$D$41:$AY$56,$A225,FALSE),"")</f>
        <v>0</v>
      </c>
      <c r="M225" s="53">
        <f>IFERROR(HLOOKUP($D225&amp;M$4,'BUG '!$D$41:$AY$56,$A225,FALSE),"")</f>
        <v>3</v>
      </c>
      <c r="N225" s="53">
        <f>IFERROR(HLOOKUP($D225,'BSX-II-LD-TS-CLS-AMBER'!$W$32:$AL$47,$A225,FALSE),"")</f>
        <v>96.791550087167778</v>
      </c>
      <c r="O225" s="53">
        <f>IFERROR(HLOOKUP($D225,'BSX-II-LD-TS-CLS-AMBER'!$D$50:$S$65,$A225,FALSE),"")</f>
        <v>20286.113704755597</v>
      </c>
      <c r="P225" s="53">
        <f>IFERROR(HLOOKUP($D225&amp;P$4,'BUG '!$D$59:$AY$74,$A225,FALSE),"")</f>
        <v>3</v>
      </c>
      <c r="Q225" s="53">
        <f>IFERROR(HLOOKUP($D225&amp;Q$4,'BUG '!$D$59:$AY$74,$A225,FALSE),"")</f>
        <v>0</v>
      </c>
      <c r="R225" s="53">
        <f>IFERROR(HLOOKUP($D225&amp;R$4,'BUG '!$D$59:$AY$74,$A225,FALSE),"")</f>
        <v>3</v>
      </c>
      <c r="S225" s="53">
        <f>IFERROR(HLOOKUP($D225,'BSX-II-LD-TS-CLS-AMBER'!$W$50:$AL$65,$A225,FALSE),"")</f>
        <v>96.791550087167778</v>
      </c>
      <c r="T225" s="53">
        <f>IFERROR(HLOOKUP($D225,'BSX-II-LD-TS-CLS-AMBER'!$D$68:$S$83,$A225,FALSE),"")</f>
        <v>20178.218958594283</v>
      </c>
      <c r="U225" s="53">
        <f>IFERROR(HLOOKUP($D225&amp;U$4,'BUG '!$D$77:$AY$92,$A225,FALSE),"")</f>
        <v>3</v>
      </c>
      <c r="V225" s="53">
        <f>IFERROR(HLOOKUP($D225&amp;V$4,'BUG '!$D$77:$AY$92,$A225,FALSE),"")</f>
        <v>0</v>
      </c>
      <c r="W225" s="53">
        <f>IFERROR(HLOOKUP($D225&amp;W$4,'BUG '!$D$77:$AY$92,$A225,FALSE),"")</f>
        <v>3</v>
      </c>
      <c r="X225" s="53">
        <f>IFERROR(HLOOKUP($D225,'BSX-II-LD-TS-CLS-AMBER'!$W$68:$AL$83,$A225,FALSE),"")</f>
        <v>96.27674967348544</v>
      </c>
      <c r="Y225" s="53">
        <f>IFERROR(HLOOKUP($D225,'BSX-II-LD-TS-CLS-AMBER'!$D$86:$S$101,$A225,FALSE),"")</f>
        <v>21170.173247564158</v>
      </c>
      <c r="Z225" s="53">
        <f>IFERROR(HLOOKUP($D225&amp;Z$4,'BUG '!$D$95:$AY$110,$A225,FALSE),"")</f>
        <v>3</v>
      </c>
      <c r="AA225" s="53">
        <f>IFERROR(HLOOKUP($D225&amp;AA$4,'BUG '!$D$95:$AY$110,$A225,FALSE),"")</f>
        <v>0</v>
      </c>
      <c r="AB225" s="53">
        <f>IFERROR(HLOOKUP($D225&amp;AB$4,'BUG '!$D$95:$AY$110,$A225,FALSE),"")</f>
        <v>3</v>
      </c>
      <c r="AC225" s="53">
        <f>IFERROR(HLOOKUP($D225,'BSX-II-LD-TS-CLS-AMBER'!$W$86:$AL$101,$A225,FALSE),"")</f>
        <v>101.00968150273476</v>
      </c>
    </row>
    <row r="226" spans="1:29" ht="15.75" thickBot="1" x14ac:dyDescent="0.3">
      <c r="A226" s="45">
        <v>15</v>
      </c>
      <c r="B226" s="86"/>
      <c r="C226" s="89"/>
      <c r="D226" s="54" t="s">
        <v>59</v>
      </c>
      <c r="E226" s="53">
        <f>IFERROR(HLOOKUP($D226,'BSX-II-LD-TS-CLS-AMBER'!$D$14:$S$29,$A226,FALSE),"")</f>
        <v>18561.654373183526</v>
      </c>
      <c r="F226" s="53">
        <f>IFERROR(HLOOKUP($D226&amp;F$4,'BUG '!$D$23:$AY$38,$A226,FALSE),"")</f>
        <v>2</v>
      </c>
      <c r="G226" s="53">
        <f>IFERROR(HLOOKUP($D226&amp;G$4,'BUG '!$D$23:$AY$38,$A226,FALSE),"")</f>
        <v>0</v>
      </c>
      <c r="H226" s="53">
        <f>IFERROR(HLOOKUP($D226&amp;H$4,'BUG '!$D$23:$AY$38,$A226,FALSE),"")</f>
        <v>3</v>
      </c>
      <c r="I226" s="53">
        <f>IFERROR(HLOOKUP($D226,'BSX-II-LD-TS-CLS-AMBER'!$W$14:$AL$29,$A226,FALSE),"")</f>
        <v>88.563601935323732</v>
      </c>
      <c r="J226" s="53">
        <f>IFERROR(HLOOKUP($D226,'BSX-II-LD-TS-CLS-AMBER'!$D$32:$S$47,$A226,FALSE),"")</f>
        <v>20175.711275199486</v>
      </c>
      <c r="K226" s="53">
        <f>IFERROR(HLOOKUP($D226&amp;K$4,'BUG '!$D$41:$AY$56,$A226,FALSE),"")</f>
        <v>3</v>
      </c>
      <c r="L226" s="53">
        <f>IFERROR(HLOOKUP($D226&amp;L$4,'BUG '!$D$41:$AY$56,$A226,FALSE),"")</f>
        <v>0</v>
      </c>
      <c r="M226" s="53">
        <f>IFERROR(HLOOKUP($D226&amp;M$4,'BUG '!$D$41:$AY$56,$A226,FALSE),"")</f>
        <v>3</v>
      </c>
      <c r="N226" s="53">
        <f>IFERROR(HLOOKUP($D226,'BSX-II-LD-TS-CLS-AMBER'!$W$32:$AL$47,$A226,FALSE),"")</f>
        <v>96.264784712308412</v>
      </c>
      <c r="O226" s="53">
        <f>IFERROR(HLOOKUP($D226,'BSX-II-LD-TS-CLS-AMBER'!$D$50:$S$65,$A226,FALSE),"")</f>
        <v>20175.711275199486</v>
      </c>
      <c r="P226" s="53">
        <f>IFERROR(HLOOKUP($D226&amp;P$4,'BUG '!$D$59:$AY$74,$A226,FALSE),"")</f>
        <v>3</v>
      </c>
      <c r="Q226" s="53">
        <f>IFERROR(HLOOKUP($D226&amp;Q$4,'BUG '!$D$59:$AY$74,$A226,FALSE),"")</f>
        <v>0</v>
      </c>
      <c r="R226" s="53">
        <f>IFERROR(HLOOKUP($D226&amp;R$4,'BUG '!$D$59:$AY$74,$A226,FALSE),"")</f>
        <v>3</v>
      </c>
      <c r="S226" s="53">
        <f>IFERROR(HLOOKUP($D226,'BSX-II-LD-TS-CLS-AMBER'!$W$50:$AL$65,$A226,FALSE),"")</f>
        <v>96.264784712308412</v>
      </c>
      <c r="T226" s="53">
        <f>IFERROR(HLOOKUP($D226,'BSX-II-LD-TS-CLS-AMBER'!$D$68:$S$83,$A226,FALSE),"")</f>
        <v>20068.403720960981</v>
      </c>
      <c r="U226" s="53">
        <f>IFERROR(HLOOKUP($D226&amp;U$4,'BUG '!$D$77:$AY$92,$A226,FALSE),"")</f>
        <v>3</v>
      </c>
      <c r="V226" s="53">
        <f>IFERROR(HLOOKUP($D226&amp;V$4,'BUG '!$D$77:$AY$92,$A226,FALSE),"")</f>
        <v>0</v>
      </c>
      <c r="W226" s="53">
        <f>IFERROR(HLOOKUP($D226&amp;W$4,'BUG '!$D$77:$AY$92,$A226,FALSE),"")</f>
        <v>3</v>
      </c>
      <c r="X226" s="53">
        <f>IFERROR(HLOOKUP($D226,'BSX-II-LD-TS-CLS-AMBER'!$W$68:$AL$83,$A226,FALSE),"")</f>
        <v>95.752785979481985</v>
      </c>
      <c r="Y226" s="53">
        <f>IFERROR(HLOOKUP($D226,'BSX-II-LD-TS-CLS-AMBER'!$D$86:$S$101,$A226,FALSE),"")</f>
        <v>21054.959530699951</v>
      </c>
      <c r="Z226" s="53">
        <f>IFERROR(HLOOKUP($D226&amp;Z$4,'BUG '!$D$95:$AY$110,$A226,FALSE),"")</f>
        <v>3</v>
      </c>
      <c r="AA226" s="53">
        <f>IFERROR(HLOOKUP($D226&amp;AA$4,'BUG '!$D$95:$AY$110,$A226,FALSE),"")</f>
        <v>0</v>
      </c>
      <c r="AB226" s="53">
        <f>IFERROR(HLOOKUP($D226&amp;AB$4,'BUG '!$D$95:$AY$110,$A226,FALSE),"")</f>
        <v>3</v>
      </c>
      <c r="AC226" s="53">
        <f>IFERROR(HLOOKUP($D226,'BSX-II-LD-TS-CLS-AMBER'!$W$86:$AL$101,$A226,FALSE),"")</f>
        <v>100.45995993413405</v>
      </c>
    </row>
    <row r="227" spans="1:29" ht="15.75" thickBot="1" x14ac:dyDescent="0.3">
      <c r="A227" s="45">
        <v>15</v>
      </c>
      <c r="B227" s="86"/>
      <c r="C227" s="89"/>
      <c r="D227" s="54" t="s">
        <v>60</v>
      </c>
      <c r="E227" s="53">
        <f>IFERROR(HLOOKUP($D227,'BSX-II-LD-TS-CLS-AMBER'!$D$14:$S$29,$A227,FALSE),"")</f>
        <v>18195.282558548006</v>
      </c>
      <c r="F227" s="53">
        <f>IFERROR(HLOOKUP($D227&amp;F$4,'BUG '!$D$23:$AY$38,$A227,FALSE),"")</f>
        <v>3</v>
      </c>
      <c r="G227" s="53">
        <f>IFERROR(HLOOKUP($D227&amp;G$4,'BUG '!$D$23:$AY$38,$A227,FALSE),"")</f>
        <v>0</v>
      </c>
      <c r="H227" s="53">
        <f>IFERROR(HLOOKUP($D227&amp;H$4,'BUG '!$D$23:$AY$38,$A227,FALSE),"")</f>
        <v>3</v>
      </c>
      <c r="I227" s="53">
        <f>IFERROR(HLOOKUP($D227,'BSX-II-LD-TS-CLS-AMBER'!$W$14:$AL$29,$A227,FALSE),"")</f>
        <v>86.815524587294902</v>
      </c>
      <c r="J227" s="53">
        <f>IFERROR(HLOOKUP($D227,'BSX-II-LD-TS-CLS-AMBER'!$D$32:$S$47,$A227,FALSE),"")</f>
        <v>19777.481041900006</v>
      </c>
      <c r="K227" s="53">
        <f>IFERROR(HLOOKUP($D227&amp;K$4,'BUG '!$D$41:$AY$56,$A227,FALSE),"")</f>
        <v>3</v>
      </c>
      <c r="L227" s="53">
        <f>IFERROR(HLOOKUP($D227&amp;L$4,'BUG '!$D$41:$AY$56,$A227,FALSE),"")</f>
        <v>0</v>
      </c>
      <c r="M227" s="53">
        <f>IFERROR(HLOOKUP($D227&amp;M$4,'BUG '!$D$41:$AY$56,$A227,FALSE),"")</f>
        <v>3</v>
      </c>
      <c r="N227" s="53">
        <f>IFERROR(HLOOKUP($D227,'BSX-II-LD-TS-CLS-AMBER'!$W$32:$AL$47,$A227,FALSE),"")</f>
        <v>94.364700638364027</v>
      </c>
      <c r="O227" s="53">
        <f>IFERROR(HLOOKUP($D227,'BSX-II-LD-TS-CLS-AMBER'!$D$50:$S$65,$A227,FALSE),"")</f>
        <v>19777.481041900006</v>
      </c>
      <c r="P227" s="53">
        <f>IFERROR(HLOOKUP($D227&amp;P$4,'BUG '!$D$59:$AY$74,$A227,FALSE),"")</f>
        <v>3</v>
      </c>
      <c r="Q227" s="53">
        <f>IFERROR(HLOOKUP($D227&amp;Q$4,'BUG '!$D$59:$AY$74,$A227,FALSE),"")</f>
        <v>0</v>
      </c>
      <c r="R227" s="53">
        <f>IFERROR(HLOOKUP($D227&amp;R$4,'BUG '!$D$59:$AY$74,$A227,FALSE),"")</f>
        <v>3</v>
      </c>
      <c r="S227" s="53">
        <f>IFERROR(HLOOKUP($D227,'BSX-II-LD-TS-CLS-AMBER'!$W$50:$AL$65,$A227,FALSE),"")</f>
        <v>94.364700638364027</v>
      </c>
      <c r="T227" s="53">
        <f>IFERROR(HLOOKUP($D227,'BSX-II-LD-TS-CLS-AMBER'!$D$68:$S$83,$A227,FALSE),"")</f>
        <v>19672.291535039178</v>
      </c>
      <c r="U227" s="53">
        <f>IFERROR(HLOOKUP($D227&amp;U$4,'BUG '!$D$77:$AY$92,$A227,FALSE),"")</f>
        <v>3</v>
      </c>
      <c r="V227" s="53">
        <f>IFERROR(HLOOKUP($D227&amp;V$4,'BUG '!$D$77:$AY$92,$A227,FALSE),"")</f>
        <v>0</v>
      </c>
      <c r="W227" s="53">
        <f>IFERROR(HLOOKUP($D227&amp;W$4,'BUG '!$D$77:$AY$92,$A227,FALSE),"")</f>
        <v>3</v>
      </c>
      <c r="X227" s="53">
        <f>IFERROR(HLOOKUP($D227,'BSX-II-LD-TS-CLS-AMBER'!$W$68:$AL$83,$A227,FALSE),"")</f>
        <v>93.862807788400474</v>
      </c>
      <c r="Y227" s="53">
        <f>IFERROR(HLOOKUP($D227,'BSX-II-LD-TS-CLS-AMBER'!$D$86:$S$101,$A227,FALSE),"")</f>
        <v>20639.374606250298</v>
      </c>
      <c r="Z227" s="53">
        <f>IFERROR(HLOOKUP($D227&amp;Z$4,'BUG '!$D$95:$AY$110,$A227,FALSE),"")</f>
        <v>3</v>
      </c>
      <c r="AA227" s="53">
        <f>IFERROR(HLOOKUP($D227&amp;AA$4,'BUG '!$D$95:$AY$110,$A227,FALSE),"")</f>
        <v>0</v>
      </c>
      <c r="AB227" s="53">
        <f>IFERROR(HLOOKUP($D227&amp;AB$4,'BUG '!$D$95:$AY$110,$A227,FALSE),"")</f>
        <v>3</v>
      </c>
      <c r="AC227" s="53">
        <f>IFERROR(HLOOKUP($D227,'BSX-II-LD-TS-CLS-AMBER'!$W$86:$AL$101,$A227,FALSE),"")</f>
        <v>98.477071066617214</v>
      </c>
    </row>
    <row r="228" spans="1:29" ht="15.75" thickBot="1" x14ac:dyDescent="0.3">
      <c r="A228" s="45">
        <v>15</v>
      </c>
      <c r="B228" s="86"/>
      <c r="C228" s="89"/>
      <c r="D228" s="54" t="s">
        <v>143</v>
      </c>
      <c r="E228" s="53">
        <f>IFERROR(HLOOKUP($D228,'BSX-II-LD-TS-CLS-AMBER'!$D$14:$S$29,$A228,FALSE),"")</f>
        <v>21166.777349639095</v>
      </c>
      <c r="F228" s="53">
        <f>IFERROR(HLOOKUP($D228&amp;F$4,'BUG '!$D$23:$AY$38,$A228,FALSE),"")</f>
        <v>3</v>
      </c>
      <c r="G228" s="53">
        <f>IFERROR(HLOOKUP($D228&amp;G$4,'BUG '!$D$23:$AY$38,$A228,FALSE),"")</f>
        <v>0</v>
      </c>
      <c r="H228" s="53">
        <f>IFERROR(HLOOKUP($D228&amp;H$4,'BUG '!$D$23:$AY$38,$A228,FALSE),"")</f>
        <v>3</v>
      </c>
      <c r="I228" s="53">
        <f>IFERROR(HLOOKUP($D228,'BSX-II-LD-TS-CLS-AMBER'!$W$14:$AL$29,$A228,FALSE),"")</f>
        <v>100.99347858536535</v>
      </c>
      <c r="J228" s="53">
        <f>IFERROR(HLOOKUP($D228,'BSX-II-LD-TS-CLS-AMBER'!$D$32:$S$47,$A228,FALSE),"")</f>
        <v>23007.366684390319</v>
      </c>
      <c r="K228" s="53">
        <f>IFERROR(HLOOKUP($D228&amp;K$4,'BUG '!$D$41:$AY$56,$A228,FALSE),"")</f>
        <v>3</v>
      </c>
      <c r="L228" s="53">
        <f>IFERROR(HLOOKUP($D228&amp;L$4,'BUG '!$D$41:$AY$56,$A228,FALSE),"")</f>
        <v>0</v>
      </c>
      <c r="M228" s="53">
        <f>IFERROR(HLOOKUP($D228&amp;M$4,'BUG '!$D$41:$AY$56,$A228,FALSE),"")</f>
        <v>3</v>
      </c>
      <c r="N228" s="53">
        <f>IFERROR(HLOOKUP($D228,'BSX-II-LD-TS-CLS-AMBER'!$W$32:$AL$47,$A228,FALSE),"")</f>
        <v>109.77552020148407</v>
      </c>
      <c r="O228" s="53">
        <f>IFERROR(HLOOKUP($D228,'BSX-II-LD-TS-CLS-AMBER'!$D$50:$S$65,$A228,FALSE),"")</f>
        <v>23007.366684390319</v>
      </c>
      <c r="P228" s="53">
        <f>IFERROR(HLOOKUP($D228&amp;P$4,'BUG '!$D$59:$AY$74,$A228,FALSE),"")</f>
        <v>3</v>
      </c>
      <c r="Q228" s="53">
        <f>IFERROR(HLOOKUP($D228&amp;Q$4,'BUG '!$D$59:$AY$74,$A228,FALSE),"")</f>
        <v>0</v>
      </c>
      <c r="R228" s="53">
        <f>IFERROR(HLOOKUP($D228&amp;R$4,'BUG '!$D$59:$AY$74,$A228,FALSE),"")</f>
        <v>3</v>
      </c>
      <c r="S228" s="53">
        <f>IFERROR(HLOOKUP($D228,'BSX-II-LD-TS-CLS-AMBER'!$W$50:$AL$65,$A228,FALSE),"")</f>
        <v>109.77552020148407</v>
      </c>
      <c r="T228" s="53">
        <f>IFERROR(HLOOKUP($D228,'BSX-II-LD-TS-CLS-AMBER'!$D$68:$S$83,$A228,FALSE),"")</f>
        <v>22809.516325112141</v>
      </c>
      <c r="U228" s="53">
        <f>IFERROR(HLOOKUP($D228&amp;U$4,'BUG '!$D$77:$AY$92,$A228,FALSE),"")</f>
        <v>3</v>
      </c>
      <c r="V228" s="53">
        <f>IFERROR(HLOOKUP($D228&amp;V$4,'BUG '!$D$77:$AY$92,$A228,FALSE),"")</f>
        <v>0</v>
      </c>
      <c r="W228" s="53">
        <f>IFERROR(HLOOKUP($D228&amp;W$4,'BUG '!$D$77:$AY$92,$A228,FALSE),"")</f>
        <v>3</v>
      </c>
      <c r="X228" s="53">
        <f>IFERROR(HLOOKUP($D228,'BSX-II-LD-TS-CLS-AMBER'!$W$68:$AL$83,$A228,FALSE),"")</f>
        <v>108.83151272728024</v>
      </c>
      <c r="Y228" s="53">
        <f>IFERROR(HLOOKUP($D228,'BSX-II-LD-TS-CLS-AMBER'!$D$86:$S$101,$A228,FALSE),"")</f>
        <v>24010.017185529076</v>
      </c>
      <c r="Z228" s="53">
        <f>IFERROR(HLOOKUP($D228&amp;Z$4,'BUG '!$D$95:$AY$110,$A228,FALSE),"")</f>
        <v>3</v>
      </c>
      <c r="AA228" s="53">
        <f>IFERROR(HLOOKUP($D228&amp;AA$4,'BUG '!$D$95:$AY$110,$A228,FALSE),"")</f>
        <v>0</v>
      </c>
      <c r="AB228" s="53">
        <f>IFERROR(HLOOKUP($D228&amp;AB$4,'BUG '!$D$95:$AY$110,$A228,FALSE),"")</f>
        <v>4</v>
      </c>
      <c r="AC228" s="53">
        <f>IFERROR(HLOOKUP($D228,'BSX-II-LD-TS-CLS-AMBER'!$W$86:$AL$101,$A228,FALSE),"")</f>
        <v>114.55948708707562</v>
      </c>
    </row>
    <row r="229" spans="1:29" ht="15.75" thickBot="1" x14ac:dyDescent="0.3">
      <c r="A229" s="45">
        <v>15</v>
      </c>
      <c r="B229" s="86"/>
      <c r="C229" s="89"/>
      <c r="D229" s="54" t="s">
        <v>62</v>
      </c>
      <c r="E229" s="53">
        <f>IFERROR(HLOOKUP($D229,'BSX-II-LD-TS-CLS-AMBER'!$D$14:$S$29,$A229,FALSE),"")</f>
        <v>17950.825346486687</v>
      </c>
      <c r="F229" s="53">
        <f>IFERROR(HLOOKUP($D229&amp;F$4,'BUG '!$D$23:$AY$38,$A229,FALSE),"")</f>
        <v>3</v>
      </c>
      <c r="G229" s="53">
        <f>IFERROR(HLOOKUP($D229&amp;G$4,'BUG '!$D$23:$AY$38,$A229,FALSE),"")</f>
        <v>0</v>
      </c>
      <c r="H229" s="53">
        <f>IFERROR(HLOOKUP($D229&amp;H$4,'BUG '!$D$23:$AY$38,$A229,FALSE),"")</f>
        <v>3</v>
      </c>
      <c r="I229" s="53">
        <f>IFERROR(HLOOKUP($D229,'BSX-II-LD-TS-CLS-AMBER'!$W$14:$AL$29,$A229,FALSE),"")</f>
        <v>85.649140881190775</v>
      </c>
      <c r="J229" s="53">
        <f>IFERROR(HLOOKUP($D229,'BSX-II-LD-TS-CLS-AMBER'!$D$32:$S$47,$A229,FALSE),"")</f>
        <v>19511.766680963792</v>
      </c>
      <c r="K229" s="53">
        <f>IFERROR(HLOOKUP($D229&amp;K$4,'BUG '!$D$41:$AY$56,$A229,FALSE),"")</f>
        <v>3</v>
      </c>
      <c r="L229" s="53">
        <f>IFERROR(HLOOKUP($D229&amp;L$4,'BUG '!$D$41:$AY$56,$A229,FALSE),"")</f>
        <v>0</v>
      </c>
      <c r="M229" s="53">
        <f>IFERROR(HLOOKUP($D229&amp;M$4,'BUG '!$D$41:$AY$56,$A229,FALSE),"")</f>
        <v>3</v>
      </c>
      <c r="N229" s="53">
        <f>IFERROR(HLOOKUP($D229,'BSX-II-LD-TS-CLS-AMBER'!$W$32:$AL$47,$A229,FALSE),"")</f>
        <v>93.096892262163891</v>
      </c>
      <c r="O229" s="53">
        <f>IFERROR(HLOOKUP($D229,'BSX-II-LD-TS-CLS-AMBER'!$D$50:$S$65,$A229,FALSE),"")</f>
        <v>19511.766680963792</v>
      </c>
      <c r="P229" s="53">
        <f>IFERROR(HLOOKUP($D229&amp;P$4,'BUG '!$D$59:$AY$74,$A229,FALSE),"")</f>
        <v>3</v>
      </c>
      <c r="Q229" s="53">
        <f>IFERROR(HLOOKUP($D229&amp;Q$4,'BUG '!$D$59:$AY$74,$A229,FALSE),"")</f>
        <v>0</v>
      </c>
      <c r="R229" s="53">
        <f>IFERROR(HLOOKUP($D229&amp;R$4,'BUG '!$D$59:$AY$74,$A229,FALSE),"")</f>
        <v>3</v>
      </c>
      <c r="S229" s="53">
        <f>IFERROR(HLOOKUP($D229,'BSX-II-LD-TS-CLS-AMBER'!$W$50:$AL$65,$A229,FALSE),"")</f>
        <v>93.096892262163891</v>
      </c>
      <c r="T229" s="53">
        <f>IFERROR(HLOOKUP($D229,'BSX-II-LD-TS-CLS-AMBER'!$D$68:$S$83,$A229,FALSE),"")</f>
        <v>19407.990415887063</v>
      </c>
      <c r="U229" s="53">
        <f>IFERROR(HLOOKUP($D229&amp;U$4,'BUG '!$D$77:$AY$92,$A229,FALSE),"")</f>
        <v>3</v>
      </c>
      <c r="V229" s="53">
        <f>IFERROR(HLOOKUP($D229&amp;V$4,'BUG '!$D$77:$AY$92,$A229,FALSE),"")</f>
        <v>0</v>
      </c>
      <c r="W229" s="53">
        <f>IFERROR(HLOOKUP($D229&amp;W$4,'BUG '!$D$77:$AY$92,$A229,FALSE),"")</f>
        <v>3</v>
      </c>
      <c r="X229" s="53">
        <f>IFERROR(HLOOKUP($D229,'BSX-II-LD-TS-CLS-AMBER'!$W$68:$AL$83,$A229,FALSE),"")</f>
        <v>92.601742441689481</v>
      </c>
      <c r="Y229" s="53">
        <f>IFERROR(HLOOKUP($D229,'BSX-II-LD-TS-CLS-AMBER'!$D$86:$S$101,$A229,FALSE),"")</f>
        <v>20362.080535180055</v>
      </c>
      <c r="Z229" s="53">
        <f>IFERROR(HLOOKUP($D229&amp;Z$4,'BUG '!$D$95:$AY$110,$A229,FALSE),"")</f>
        <v>3</v>
      </c>
      <c r="AA229" s="53">
        <f>IFERROR(HLOOKUP($D229&amp;AA$4,'BUG '!$D$95:$AY$110,$A229,FALSE),"")</f>
        <v>0</v>
      </c>
      <c r="AB229" s="53">
        <f>IFERROR(HLOOKUP($D229&amp;AB$4,'BUG '!$D$95:$AY$110,$A229,FALSE),"")</f>
        <v>3</v>
      </c>
      <c r="AC229" s="53">
        <f>IFERROR(HLOOKUP($D229,'BSX-II-LD-TS-CLS-AMBER'!$W$86:$AL$101,$A229,FALSE),"")</f>
        <v>97.154012182126294</v>
      </c>
    </row>
    <row r="230" spans="1:29" ht="15.75" thickBot="1" x14ac:dyDescent="0.3">
      <c r="A230" s="45">
        <v>15</v>
      </c>
      <c r="B230" s="86"/>
      <c r="C230" s="89"/>
      <c r="D230" s="54" t="s">
        <v>12</v>
      </c>
      <c r="E230" s="53">
        <f>IFERROR(HLOOKUP($D230,'BSX-II-LD-TS-CLS-AMBER'!$D$14:$S$29,$A230,FALSE),"")</f>
        <v>22106.049786728629</v>
      </c>
      <c r="F230" s="53">
        <f>IFERROR(HLOOKUP($D230&amp;F$4,'BUG '!$D$23:$AY$38,$A230,FALSE),"")</f>
        <v>2</v>
      </c>
      <c r="G230" s="53">
        <f>IFERROR(HLOOKUP($D230&amp;G$4,'BUG '!$D$23:$AY$38,$A230,FALSE),"")</f>
        <v>0</v>
      </c>
      <c r="H230" s="53">
        <f>IFERROR(HLOOKUP($D230&amp;H$4,'BUG '!$D$23:$AY$38,$A230,FALSE),"")</f>
        <v>3</v>
      </c>
      <c r="I230" s="53">
        <f>IFERROR(HLOOKUP($D230,'BSX-II-LD-TS-CLS-AMBER'!$W$14:$AL$29,$A230,FALSE),"")</f>
        <v>105.47504841501366</v>
      </c>
      <c r="J230" s="53">
        <f>IFERROR(HLOOKUP($D230,'BSX-II-LD-TS-CLS-AMBER'!$D$32:$S$47,$A230,FALSE),"")</f>
        <v>24028.314985574594</v>
      </c>
      <c r="K230" s="53">
        <f>IFERROR(HLOOKUP($D230&amp;K$4,'BUG '!$D$41:$AY$56,$A230,FALSE),"")</f>
        <v>2</v>
      </c>
      <c r="L230" s="53">
        <f>IFERROR(HLOOKUP($D230&amp;L$4,'BUG '!$D$41:$AY$56,$A230,FALSE),"")</f>
        <v>0</v>
      </c>
      <c r="M230" s="53">
        <f>IFERROR(HLOOKUP($D230&amp;M$4,'BUG '!$D$41:$AY$56,$A230,FALSE),"")</f>
        <v>3</v>
      </c>
      <c r="N230" s="53">
        <f>IFERROR(HLOOKUP($D230,'BSX-II-LD-TS-CLS-AMBER'!$W$32:$AL$47,$A230,FALSE),"")</f>
        <v>114.64679175544961</v>
      </c>
      <c r="O230" s="53">
        <f>IFERROR(HLOOKUP($D230,'BSX-II-LD-TS-CLS-AMBER'!$D$50:$S$65,$A230,FALSE),"")</f>
        <v>24028.314985574594</v>
      </c>
      <c r="P230" s="53">
        <f>IFERROR(HLOOKUP($D230&amp;P$4,'BUG '!$D$59:$AY$74,$A230,FALSE),"")</f>
        <v>2</v>
      </c>
      <c r="Q230" s="53">
        <f>IFERROR(HLOOKUP($D230&amp;Q$4,'BUG '!$D$59:$AY$74,$A230,FALSE),"")</f>
        <v>0</v>
      </c>
      <c r="R230" s="53">
        <f>IFERROR(HLOOKUP($D230&amp;R$4,'BUG '!$D$59:$AY$74,$A230,FALSE),"")</f>
        <v>3</v>
      </c>
      <c r="S230" s="53">
        <f>IFERROR(HLOOKUP($D230,'BSX-II-LD-TS-CLS-AMBER'!$W$50:$AL$65,$A230,FALSE),"")</f>
        <v>114.64679175544961</v>
      </c>
      <c r="T230" s="53">
        <f>IFERROR(HLOOKUP($D230,'BSX-II-LD-TS-CLS-AMBER'!$D$68:$S$83,$A230,FALSE),"")</f>
        <v>23900.516779186506</v>
      </c>
      <c r="U230" s="53">
        <f>IFERROR(HLOOKUP($D230&amp;U$4,'BUG '!$D$77:$AY$92,$A230,FALSE),"")</f>
        <v>2</v>
      </c>
      <c r="V230" s="53">
        <f>IFERROR(HLOOKUP($D230&amp;V$4,'BUG '!$D$77:$AY$92,$A230,FALSE),"")</f>
        <v>0</v>
      </c>
      <c r="W230" s="53">
        <f>IFERROR(HLOOKUP($D230&amp;W$4,'BUG '!$D$77:$AY$92,$A230,FALSE),"")</f>
        <v>3</v>
      </c>
      <c r="X230" s="53">
        <f>IFERROR(HLOOKUP($D230,'BSX-II-LD-TS-CLS-AMBER'!$W$68:$AL$83,$A230,FALSE),"")</f>
        <v>114.03702555406215</v>
      </c>
      <c r="Y230" s="53">
        <f>IFERROR(HLOOKUP($D230,'BSX-II-LD-TS-CLS-AMBER'!$D$86:$S$101,$A230,FALSE),"")</f>
        <v>25075.45794601395</v>
      </c>
      <c r="Z230" s="53">
        <f>IFERROR(HLOOKUP($D230&amp;Z$4,'BUG '!$D$95:$AY$110,$A230,FALSE),"")</f>
        <v>3</v>
      </c>
      <c r="AA230" s="53">
        <f>IFERROR(HLOOKUP($D230&amp;AA$4,'BUG '!$D$95:$AY$110,$A230,FALSE),"")</f>
        <v>0</v>
      </c>
      <c r="AB230" s="53">
        <f>IFERROR(HLOOKUP($D230&amp;AB$4,'BUG '!$D$95:$AY$110,$A230,FALSE),"")</f>
        <v>3</v>
      </c>
      <c r="AC230" s="53">
        <f>IFERROR(HLOOKUP($D230,'BSX-II-LD-TS-CLS-AMBER'!$W$86:$AL$101,$A230,FALSE),"")</f>
        <v>119.64304642398334</v>
      </c>
    </row>
    <row r="231" spans="1:29" ht="15.75" thickBot="1" x14ac:dyDescent="0.3">
      <c r="A231" s="45">
        <v>15</v>
      </c>
      <c r="B231" s="86"/>
      <c r="C231" s="89"/>
      <c r="D231" s="54" t="s">
        <v>144</v>
      </c>
      <c r="E231" s="53">
        <f>IFERROR(HLOOKUP($D231,'BSX-II-LD-TS-CLS-AMBER'!$D$14:$S$29,$A231,FALSE),"")</f>
        <v>21533.183046964012</v>
      </c>
      <c r="F231" s="53">
        <f>IFERROR(HLOOKUP($D231&amp;F$4,'BUG '!$D$23:$AY$38,$A231,FALSE),"")</f>
        <v>3</v>
      </c>
      <c r="G231" s="53">
        <f>IFERROR(HLOOKUP($D231&amp;G$4,'BUG '!$D$23:$AY$38,$A231,FALSE),"")</f>
        <v>0</v>
      </c>
      <c r="H231" s="53">
        <f>IFERROR(HLOOKUP($D231&amp;H$4,'BUG '!$D$23:$AY$38,$A231,FALSE),"")</f>
        <v>3</v>
      </c>
      <c r="I231" s="53">
        <f>IFERROR(HLOOKUP($D231,'BSX-II-LD-TS-CLS-AMBER'!$W$14:$AL$29,$A231,FALSE),"")</f>
        <v>102.74171759856453</v>
      </c>
      <c r="J231" s="53">
        <f>IFERROR(HLOOKUP($D231,'BSX-II-LD-TS-CLS-AMBER'!$D$32:$S$47,$A231,FALSE),"")</f>
        <v>23405.633746700012</v>
      </c>
      <c r="K231" s="53">
        <f>IFERROR(HLOOKUP($D231&amp;K$4,'BUG '!$D$41:$AY$56,$A231,FALSE),"")</f>
        <v>3</v>
      </c>
      <c r="L231" s="53">
        <f>IFERROR(HLOOKUP($D231&amp;L$4,'BUG '!$D$41:$AY$56,$A231,FALSE),"")</f>
        <v>0</v>
      </c>
      <c r="M231" s="53">
        <f>IFERROR(HLOOKUP($D231&amp;M$4,'BUG '!$D$41:$AY$56,$A231,FALSE),"")</f>
        <v>4</v>
      </c>
      <c r="N231" s="53">
        <f>IFERROR(HLOOKUP($D231,'BSX-II-LD-TS-CLS-AMBER'!$W$32:$AL$47,$A231,FALSE),"")</f>
        <v>111.67577999843971</v>
      </c>
      <c r="O231" s="53">
        <f>IFERROR(HLOOKUP($D231,'BSX-II-LD-TS-CLS-AMBER'!$D$50:$S$65,$A231,FALSE),"")</f>
        <v>23405.633746700008</v>
      </c>
      <c r="P231" s="53">
        <f>IFERROR(HLOOKUP($D231&amp;P$4,'BUG '!$D$59:$AY$74,$A231,FALSE),"")</f>
        <v>3</v>
      </c>
      <c r="Q231" s="53">
        <f>IFERROR(HLOOKUP($D231&amp;Q$4,'BUG '!$D$59:$AY$74,$A231,FALSE),"")</f>
        <v>0</v>
      </c>
      <c r="R231" s="53">
        <f>IFERROR(HLOOKUP($D231&amp;R$4,'BUG '!$D$59:$AY$74,$A231,FALSE),"")</f>
        <v>4</v>
      </c>
      <c r="S231" s="53">
        <f>IFERROR(HLOOKUP($D231,'BSX-II-LD-TS-CLS-AMBER'!$W$50:$AL$65,$A231,FALSE),"")</f>
        <v>111.67577999843969</v>
      </c>
      <c r="T231" s="53">
        <f>IFERROR(HLOOKUP($D231,'BSX-II-LD-TS-CLS-AMBER'!$D$68:$S$83,$A231,FALSE),"")</f>
        <v>23204.358515621094</v>
      </c>
      <c r="U231" s="53">
        <f>IFERROR(HLOOKUP($D231&amp;U$4,'BUG '!$D$77:$AY$92,$A231,FALSE),"")</f>
        <v>3</v>
      </c>
      <c r="V231" s="53">
        <f>IFERROR(HLOOKUP($D231&amp;V$4,'BUG '!$D$77:$AY$92,$A231,FALSE),"")</f>
        <v>0</v>
      </c>
      <c r="W231" s="53">
        <f>IFERROR(HLOOKUP($D231&amp;W$4,'BUG '!$D$77:$AY$92,$A231,FALSE),"")</f>
        <v>4</v>
      </c>
      <c r="X231" s="53">
        <f>IFERROR(HLOOKUP($D231,'BSX-II-LD-TS-CLS-AMBER'!$W$68:$AL$83,$A231,FALSE),"")</f>
        <v>110.71543136321962</v>
      </c>
      <c r="Y231" s="53">
        <f>IFERROR(HLOOKUP($D231,'BSX-II-LD-TS-CLS-AMBER'!$D$86:$S$101,$A231,FALSE),"")</f>
        <v>24425.640543980335</v>
      </c>
      <c r="Z231" s="53">
        <f>IFERROR(HLOOKUP($D231&amp;Z$4,'BUG '!$D$95:$AY$110,$A231,FALSE),"")</f>
        <v>3</v>
      </c>
      <c r="AA231" s="53">
        <f>IFERROR(HLOOKUP($D231&amp;AA$4,'BUG '!$D$95:$AY$110,$A231,FALSE),"")</f>
        <v>0</v>
      </c>
      <c r="AB231" s="53">
        <f>IFERROR(HLOOKUP($D231&amp;AB$4,'BUG '!$D$95:$AY$110,$A231,FALSE),"")</f>
        <v>4</v>
      </c>
      <c r="AC231" s="53">
        <f>IFERROR(HLOOKUP($D231,'BSX-II-LD-TS-CLS-AMBER'!$W$86:$AL$101,$A231,FALSE),"")</f>
        <v>116.54255933553203</v>
      </c>
    </row>
    <row r="232" spans="1:29" ht="15.75" thickBot="1" x14ac:dyDescent="0.3">
      <c r="A232" s="45">
        <v>15</v>
      </c>
      <c r="B232" s="86"/>
      <c r="C232" s="89"/>
      <c r="D232" s="54" t="s">
        <v>13</v>
      </c>
      <c r="E232" s="53">
        <f>IFERROR(HLOOKUP($D232,'BSX-II-LD-TS-CLS-AMBER'!$D$14:$S$29,$A232,FALSE),"")</f>
        <v>21269.482171689218</v>
      </c>
      <c r="F232" s="53">
        <f>IFERROR(HLOOKUP($D232&amp;F$4,'BUG '!$D$23:$AY$38,$A232,FALSE),"")</f>
        <v>3</v>
      </c>
      <c r="G232" s="53">
        <f>IFERROR(HLOOKUP($D232&amp;G$4,'BUG '!$D$23:$AY$38,$A232,FALSE),"")</f>
        <v>0</v>
      </c>
      <c r="H232" s="53">
        <f>IFERROR(HLOOKUP($D232&amp;H$4,'BUG '!$D$23:$AY$38,$A232,FALSE),"")</f>
        <v>3</v>
      </c>
      <c r="I232" s="53">
        <f>IFERROR(HLOOKUP($D232,'BSX-II-LD-TS-CLS-AMBER'!$W$14:$AL$29,$A232,FALSE),"")</f>
        <v>101.48351620776751</v>
      </c>
      <c r="J232" s="53">
        <f>IFERROR(HLOOKUP($D232,'BSX-II-LD-TS-CLS-AMBER'!$D$32:$S$47,$A232,FALSE),"")</f>
        <v>23119.002360531758</v>
      </c>
      <c r="K232" s="53">
        <f>IFERROR(HLOOKUP($D232&amp;K$4,'BUG '!$D$41:$AY$56,$A232,FALSE),"")</f>
        <v>4</v>
      </c>
      <c r="L232" s="53">
        <f>IFERROR(HLOOKUP($D232&amp;L$4,'BUG '!$D$41:$AY$56,$A232,FALSE),"")</f>
        <v>0</v>
      </c>
      <c r="M232" s="53">
        <f>IFERROR(HLOOKUP($D232&amp;M$4,'BUG '!$D$41:$AY$56,$A232,FALSE),"")</f>
        <v>4</v>
      </c>
      <c r="N232" s="53">
        <f>IFERROR(HLOOKUP($D232,'BSX-II-LD-TS-CLS-AMBER'!$W$32:$AL$47,$A232,FALSE),"")</f>
        <v>110.30816979105163</v>
      </c>
      <c r="O232" s="53">
        <f>IFERROR(HLOOKUP($D232,'BSX-II-LD-TS-CLS-AMBER'!$D$50:$S$65,$A232,FALSE),"")</f>
        <v>23119.002360531758</v>
      </c>
      <c r="P232" s="53">
        <f>IFERROR(HLOOKUP($D232&amp;P$4,'BUG '!$D$59:$AY$74,$A232,FALSE),"")</f>
        <v>4</v>
      </c>
      <c r="Q232" s="53">
        <f>IFERROR(HLOOKUP($D232&amp;Q$4,'BUG '!$D$59:$AY$74,$A232,FALSE),"")</f>
        <v>0</v>
      </c>
      <c r="R232" s="53">
        <f>IFERROR(HLOOKUP($D232&amp;R$4,'BUG '!$D$59:$AY$74,$A232,FALSE),"")</f>
        <v>4</v>
      </c>
      <c r="S232" s="53">
        <f>IFERROR(HLOOKUP($D232,'BSX-II-LD-TS-CLS-AMBER'!$W$50:$AL$65,$A232,FALSE),"")</f>
        <v>110.30816979105163</v>
      </c>
      <c r="T232" s="53">
        <f>IFERROR(HLOOKUP($D232,'BSX-II-LD-TS-CLS-AMBER'!$D$68:$S$83,$A232,FALSE),"")</f>
        <v>22996.040470073287</v>
      </c>
      <c r="U232" s="53">
        <f>IFERROR(HLOOKUP($D232&amp;U$4,'BUG '!$D$77:$AY$92,$A232,FALSE),"")</f>
        <v>4</v>
      </c>
      <c r="V232" s="53">
        <f>IFERROR(HLOOKUP($D232&amp;V$4,'BUG '!$D$77:$AY$92,$A232,FALSE),"")</f>
        <v>0</v>
      </c>
      <c r="W232" s="53">
        <f>IFERROR(HLOOKUP($D232&amp;W$4,'BUG '!$D$77:$AY$92,$A232,FALSE),"")</f>
        <v>4</v>
      </c>
      <c r="X232" s="53">
        <f>IFERROR(HLOOKUP($D232,'BSX-II-LD-TS-CLS-AMBER'!$W$68:$AL$83,$A232,FALSE),"")</f>
        <v>109.72147920298035</v>
      </c>
      <c r="Y232" s="53">
        <f>IFERROR(HLOOKUP($D232,'BSX-II-LD-TS-CLS-AMBER'!$D$86:$S$101,$A232,FALSE),"")</f>
        <v>24126.517893299893</v>
      </c>
      <c r="Z232" s="53">
        <f>IFERROR(HLOOKUP($D232&amp;Z$4,'BUG '!$D$95:$AY$110,$A232,FALSE),"")</f>
        <v>4</v>
      </c>
      <c r="AA232" s="53">
        <f>IFERROR(HLOOKUP($D232&amp;AA$4,'BUG '!$D$95:$AY$110,$A232,FALSE),"")</f>
        <v>0</v>
      </c>
      <c r="AB232" s="53">
        <f>IFERROR(HLOOKUP($D232&amp;AB$4,'BUG '!$D$95:$AY$110,$A232,FALSE),"")</f>
        <v>4</v>
      </c>
      <c r="AC232" s="53">
        <f>IFERROR(HLOOKUP($D232,'BSX-II-LD-TS-CLS-AMBER'!$W$86:$AL$101,$A232,FALSE),"")</f>
        <v>115.11534930176617</v>
      </c>
    </row>
    <row r="233" spans="1:29" ht="15.75" thickBot="1" x14ac:dyDescent="0.3">
      <c r="A233" s="45">
        <v>15</v>
      </c>
      <c r="B233" s="86"/>
      <c r="C233" s="89"/>
      <c r="D233" s="54" t="s">
        <v>145</v>
      </c>
      <c r="E233" s="53">
        <f>IFERROR(HLOOKUP($D233,'BSX-II-LD-TS-CLS-AMBER'!$D$14:$S$29,$A233,FALSE),"")</f>
        <v>21405.934144812014</v>
      </c>
      <c r="F233" s="53">
        <f>IFERROR(HLOOKUP($D233&amp;F$4,'BUG '!$D$23:$AY$38,$A233,FALSE),"")</f>
        <v>3</v>
      </c>
      <c r="G233" s="53">
        <f>IFERROR(HLOOKUP($D233&amp;G$4,'BUG '!$D$23:$AY$38,$A233,FALSE),"")</f>
        <v>0</v>
      </c>
      <c r="H233" s="53">
        <f>IFERROR(HLOOKUP($D233&amp;H$4,'BUG '!$D$23:$AY$38,$A233,FALSE),"")</f>
        <v>3</v>
      </c>
      <c r="I233" s="53">
        <f>IFERROR(HLOOKUP($D233,'BSX-II-LD-TS-CLS-AMBER'!$W$14:$AL$29,$A233,FALSE),"")</f>
        <v>102.13457230373683</v>
      </c>
      <c r="J233" s="53">
        <f>IFERROR(HLOOKUP($D233,'BSX-II-LD-TS-CLS-AMBER'!$D$32:$S$47,$A233,FALSE),"")</f>
        <v>23267.319722621753</v>
      </c>
      <c r="K233" s="53">
        <f>IFERROR(HLOOKUP($D233&amp;K$4,'BUG '!$D$41:$AY$56,$A233,FALSE),"")</f>
        <v>4</v>
      </c>
      <c r="L233" s="53">
        <f>IFERROR(HLOOKUP($D233&amp;L$4,'BUG '!$D$41:$AY$56,$A233,FALSE),"")</f>
        <v>0</v>
      </c>
      <c r="M233" s="53">
        <f>IFERROR(HLOOKUP($D233&amp;M$4,'BUG '!$D$41:$AY$56,$A233,FALSE),"")</f>
        <v>3</v>
      </c>
      <c r="N233" s="53">
        <f>IFERROR(HLOOKUP($D233,'BSX-II-LD-TS-CLS-AMBER'!$W$32:$AL$47,$A233,FALSE),"")</f>
        <v>111.01583946058349</v>
      </c>
      <c r="O233" s="53">
        <f>IFERROR(HLOOKUP($D233,'BSX-II-LD-TS-CLS-AMBER'!$D$50:$S$65,$A233,FALSE),"")</f>
        <v>23267.319722621753</v>
      </c>
      <c r="P233" s="53">
        <f>IFERROR(HLOOKUP($D233&amp;P$4,'BUG '!$D$59:$AY$74,$A233,FALSE),"")</f>
        <v>4</v>
      </c>
      <c r="Q233" s="53">
        <f>IFERROR(HLOOKUP($D233&amp;Q$4,'BUG '!$D$59:$AY$74,$A233,FALSE),"")</f>
        <v>0</v>
      </c>
      <c r="R233" s="53">
        <f>IFERROR(HLOOKUP($D233&amp;R$4,'BUG '!$D$59:$AY$74,$A233,FALSE),"")</f>
        <v>3</v>
      </c>
      <c r="S233" s="53">
        <f>IFERROR(HLOOKUP($D233,'BSX-II-LD-TS-CLS-AMBER'!$W$50:$AL$65,$A233,FALSE),"")</f>
        <v>111.01583946058349</v>
      </c>
      <c r="T233" s="53">
        <f>IFERROR(HLOOKUP($D233,'BSX-II-LD-TS-CLS-AMBER'!$D$68:$S$83,$A233,FALSE),"")</f>
        <v>23067.233914032269</v>
      </c>
      <c r="U233" s="53">
        <f>IFERROR(HLOOKUP($D233&amp;U$4,'BUG '!$D$77:$AY$92,$A233,FALSE),"")</f>
        <v>4</v>
      </c>
      <c r="V233" s="53">
        <f>IFERROR(HLOOKUP($D233&amp;V$4,'BUG '!$D$77:$AY$92,$A233,FALSE),"")</f>
        <v>0</v>
      </c>
      <c r="W233" s="53">
        <f>IFERROR(HLOOKUP($D233&amp;W$4,'BUG '!$D$77:$AY$92,$A233,FALSE),"")</f>
        <v>3</v>
      </c>
      <c r="X233" s="53">
        <f>IFERROR(HLOOKUP($D233,'BSX-II-LD-TS-CLS-AMBER'!$W$68:$AL$83,$A233,FALSE),"")</f>
        <v>110.06116594126469</v>
      </c>
      <c r="Y233" s="53">
        <f>IFERROR(HLOOKUP($D233,'BSX-II-LD-TS-CLS-AMBER'!$D$86:$S$101,$A233,FALSE),"")</f>
        <v>24281.298858090144</v>
      </c>
      <c r="Z233" s="53">
        <f>IFERROR(HLOOKUP($D233&amp;Z$4,'BUG '!$D$95:$AY$110,$A233,FALSE),"")</f>
        <v>4</v>
      </c>
      <c r="AA233" s="53">
        <f>IFERROR(HLOOKUP($D233&amp;AA$4,'BUG '!$D$95:$AY$110,$A233,FALSE),"")</f>
        <v>0</v>
      </c>
      <c r="AB233" s="53">
        <f>IFERROR(HLOOKUP($D233&amp;AB$4,'BUG '!$D$95:$AY$110,$A233,FALSE),"")</f>
        <v>3</v>
      </c>
      <c r="AC233" s="53">
        <f>IFERROR(HLOOKUP($D233,'BSX-II-LD-TS-CLS-AMBER'!$W$86:$AL$101,$A233,FALSE),"")</f>
        <v>115.8538588913345</v>
      </c>
    </row>
    <row r="234" spans="1:29" ht="15.75" thickBot="1" x14ac:dyDescent="0.3">
      <c r="A234" s="45">
        <v>15</v>
      </c>
      <c r="B234" s="86"/>
      <c r="C234" s="89"/>
      <c r="D234" s="54" t="s">
        <v>14</v>
      </c>
      <c r="E234" s="53">
        <f>IFERROR(HLOOKUP($D234,'BSX-II-LD-TS-CLS-AMBER'!$D$14:$S$29,$A234,FALSE),"")</f>
        <v>19189.883396156823</v>
      </c>
      <c r="F234" s="53">
        <f>IFERROR(HLOOKUP($D234&amp;F$4,'BUG '!$D$23:$AY$38,$A234,FALSE),"")</f>
        <v>3</v>
      </c>
      <c r="G234" s="53">
        <f>IFERROR(HLOOKUP($D234&amp;G$4,'BUG '!$D$23:$AY$38,$A234,FALSE),"")</f>
        <v>0</v>
      </c>
      <c r="H234" s="53">
        <f>IFERROR(HLOOKUP($D234&amp;H$4,'BUG '!$D$23:$AY$38,$A234,FALSE),"")</f>
        <v>3</v>
      </c>
      <c r="I234" s="53">
        <f>IFERROR(HLOOKUP($D234,'BSX-II-LD-TS-CLS-AMBER'!$W$14:$AL$29,$A234,FALSE),"")</f>
        <v>91.561083948306717</v>
      </c>
      <c r="J234" s="53">
        <f>IFERROR(HLOOKUP($D234,'BSX-II-LD-TS-CLS-AMBER'!$D$32:$S$47,$A234,FALSE),"")</f>
        <v>20858.568908866109</v>
      </c>
      <c r="K234" s="53">
        <f>IFERROR(HLOOKUP($D234&amp;K$4,'BUG '!$D$41:$AY$56,$A234,FALSE),"")</f>
        <v>4</v>
      </c>
      <c r="L234" s="53">
        <f>IFERROR(HLOOKUP($D234&amp;L$4,'BUG '!$D$41:$AY$56,$A234,FALSE),"")</f>
        <v>0</v>
      </c>
      <c r="M234" s="53">
        <f>IFERROR(HLOOKUP($D234&amp;M$4,'BUG '!$D$41:$AY$56,$A234,FALSE),"")</f>
        <v>4</v>
      </c>
      <c r="N234" s="53">
        <f>IFERROR(HLOOKUP($D234,'BSX-II-LD-TS-CLS-AMBER'!$W$32:$AL$47,$A234,FALSE),"")</f>
        <v>99.522917335115977</v>
      </c>
      <c r="O234" s="53">
        <f>IFERROR(HLOOKUP($D234,'BSX-II-LD-TS-CLS-AMBER'!$D$50:$S$65,$A234,FALSE),"")</f>
        <v>20858.568908866109</v>
      </c>
      <c r="P234" s="53">
        <f>IFERROR(HLOOKUP($D234&amp;P$4,'BUG '!$D$59:$AY$74,$A234,FALSE),"")</f>
        <v>4</v>
      </c>
      <c r="Q234" s="53">
        <f>IFERROR(HLOOKUP($D234&amp;Q$4,'BUG '!$D$59:$AY$74,$A234,FALSE),"")</f>
        <v>0</v>
      </c>
      <c r="R234" s="53">
        <f>IFERROR(HLOOKUP($D234&amp;R$4,'BUG '!$D$59:$AY$74,$A234,FALSE),"")</f>
        <v>4</v>
      </c>
      <c r="S234" s="53">
        <f>IFERROR(HLOOKUP($D234,'BSX-II-LD-TS-CLS-AMBER'!$W$50:$AL$65,$A234,FALSE),"")</f>
        <v>99.522917335115977</v>
      </c>
      <c r="T234" s="53">
        <f>IFERROR(HLOOKUP($D234,'BSX-II-LD-TS-CLS-AMBER'!$D$68:$S$83,$A234,FALSE),"")</f>
        <v>20747.629473621659</v>
      </c>
      <c r="U234" s="53">
        <f>IFERROR(HLOOKUP($D234&amp;U$4,'BUG '!$D$77:$AY$92,$A234,FALSE),"")</f>
        <v>4</v>
      </c>
      <c r="V234" s="53">
        <f>IFERROR(HLOOKUP($D234&amp;V$4,'BUG '!$D$77:$AY$92,$A234,FALSE),"")</f>
        <v>0</v>
      </c>
      <c r="W234" s="53">
        <f>IFERROR(HLOOKUP($D234&amp;W$4,'BUG '!$D$77:$AY$92,$A234,FALSE),"")</f>
        <v>4</v>
      </c>
      <c r="X234" s="53">
        <f>IFERROR(HLOOKUP($D234,'BSX-II-LD-TS-CLS-AMBER'!$W$68:$AL$83,$A234,FALSE),"")</f>
        <v>98.993589734009802</v>
      </c>
      <c r="Y234" s="53">
        <f>IFERROR(HLOOKUP($D234,'BSX-II-LD-TS-CLS-AMBER'!$D$86:$S$101,$A234,FALSE),"")</f>
        <v>21767.575787245685</v>
      </c>
      <c r="Z234" s="53">
        <f>IFERROR(HLOOKUP($D234&amp;Z$4,'BUG '!$D$95:$AY$110,$A234,FALSE),"")</f>
        <v>4</v>
      </c>
      <c r="AA234" s="53">
        <f>IFERROR(HLOOKUP($D234&amp;AA$4,'BUG '!$D$95:$AY$110,$A234,FALSE),"")</f>
        <v>0</v>
      </c>
      <c r="AB234" s="53">
        <f>IFERROR(HLOOKUP($D234&amp;AB$4,'BUG '!$D$95:$AY$110,$A234,FALSE),"")</f>
        <v>4</v>
      </c>
      <c r="AC234" s="53">
        <f>IFERROR(HLOOKUP($D234,'BSX-II-LD-TS-CLS-AMBER'!$W$86:$AL$101,$A234,FALSE),"")</f>
        <v>103.86008048419322</v>
      </c>
    </row>
    <row r="235" spans="1:29" ht="15.75" thickBot="1" x14ac:dyDescent="0.3">
      <c r="A235" s="45">
        <v>15</v>
      </c>
      <c r="B235" s="86"/>
      <c r="C235" s="89"/>
      <c r="D235" s="54" t="s">
        <v>15</v>
      </c>
      <c r="E235" s="53">
        <f>IFERROR(HLOOKUP($D235,'BSX-II-LD-TS-CLS-AMBER'!$D$14:$S$29,$A235,FALSE),"")</f>
        <v>17316.757859597725</v>
      </c>
      <c r="F235" s="53">
        <f>IFERROR(HLOOKUP($D235&amp;F$4,'BUG '!$D$23:$AY$38,$A235,FALSE),"")</f>
        <v>4</v>
      </c>
      <c r="G235" s="53">
        <f>IFERROR(HLOOKUP($D235&amp;G$4,'BUG '!$D$23:$AY$38,$A235,FALSE),"")</f>
        <v>0</v>
      </c>
      <c r="H235" s="53">
        <f>IFERROR(HLOOKUP($D235&amp;H$4,'BUG '!$D$23:$AY$38,$A235,FALSE),"")</f>
        <v>4</v>
      </c>
      <c r="I235" s="53">
        <f>IFERROR(HLOOKUP($D235,'BSX-II-LD-TS-CLS-AMBER'!$W$14:$AL$29,$A235,FALSE),"")</f>
        <v>82.623801685666578</v>
      </c>
      <c r="J235" s="53">
        <f>IFERROR(HLOOKUP($D235,'BSX-II-LD-TS-CLS-AMBER'!$D$32:$S$47,$A235,FALSE),"")</f>
        <v>18822.562890867091</v>
      </c>
      <c r="K235" s="53">
        <f>IFERROR(HLOOKUP($D235&amp;K$4,'BUG '!$D$41:$AY$56,$A235,FALSE),"")</f>
        <v>4</v>
      </c>
      <c r="L235" s="53">
        <f>IFERROR(HLOOKUP($D235&amp;L$4,'BUG '!$D$41:$AY$56,$A235,FALSE),"")</f>
        <v>0</v>
      </c>
      <c r="M235" s="53">
        <f>IFERROR(HLOOKUP($D235&amp;M$4,'BUG '!$D$41:$AY$56,$A235,FALSE),"")</f>
        <v>4</v>
      </c>
      <c r="N235" s="53">
        <f>IFERROR(HLOOKUP($D235,'BSX-II-LD-TS-CLS-AMBER'!$W$32:$AL$47,$A235,FALSE),"")</f>
        <v>89.808480093115847</v>
      </c>
      <c r="O235" s="53">
        <f>IFERROR(HLOOKUP($D235,'BSX-II-LD-TS-CLS-AMBER'!$D$50:$S$65,$A235,FALSE),"")</f>
        <v>18822.562890867091</v>
      </c>
      <c r="P235" s="53">
        <f>IFERROR(HLOOKUP($D235&amp;P$4,'BUG '!$D$59:$AY$74,$A235,FALSE),"")</f>
        <v>4</v>
      </c>
      <c r="Q235" s="53">
        <f>IFERROR(HLOOKUP($D235&amp;Q$4,'BUG '!$D$59:$AY$74,$A235,FALSE),"")</f>
        <v>0</v>
      </c>
      <c r="R235" s="53">
        <f>IFERROR(HLOOKUP($D235&amp;R$4,'BUG '!$D$59:$AY$74,$A235,FALSE),"")</f>
        <v>4</v>
      </c>
      <c r="S235" s="53">
        <f>IFERROR(HLOOKUP($D235,'BSX-II-LD-TS-CLS-AMBER'!$W$50:$AL$65,$A235,FALSE),"")</f>
        <v>89.808480093115847</v>
      </c>
      <c r="T235" s="53">
        <f>IFERROR(HLOOKUP($D235,'BSX-II-LD-TS-CLS-AMBER'!$D$68:$S$83,$A235,FALSE),"")</f>
        <v>18722.452259783557</v>
      </c>
      <c r="U235" s="53">
        <f>IFERROR(HLOOKUP($D235&amp;U$4,'BUG '!$D$77:$AY$92,$A235,FALSE),"")</f>
        <v>4</v>
      </c>
      <c r="V235" s="53">
        <f>IFERROR(HLOOKUP($D235&amp;V$4,'BUG '!$D$77:$AY$92,$A235,FALSE),"")</f>
        <v>0</v>
      </c>
      <c r="W235" s="53">
        <f>IFERROR(HLOOKUP($D235&amp;W$4,'BUG '!$D$77:$AY$92,$A235,FALSE),"")</f>
        <v>4</v>
      </c>
      <c r="X235" s="53">
        <f>IFERROR(HLOOKUP($D235,'BSX-II-LD-TS-CLS-AMBER'!$W$68:$AL$83,$A235,FALSE),"")</f>
        <v>89.330820187241002</v>
      </c>
      <c r="Y235" s="53">
        <f>IFERROR(HLOOKUP($D235,'BSX-II-LD-TS-CLS-AMBER'!$D$86:$S$101,$A235,FALSE),"")</f>
        <v>19642.841559613997</v>
      </c>
      <c r="Z235" s="53">
        <f>IFERROR(HLOOKUP($D235&amp;Z$4,'BUG '!$D$95:$AY$110,$A235,FALSE),"")</f>
        <v>4</v>
      </c>
      <c r="AA235" s="53">
        <f>IFERROR(HLOOKUP($D235&amp;AA$4,'BUG '!$D$95:$AY$110,$A235,FALSE),"")</f>
        <v>0</v>
      </c>
      <c r="AB235" s="53">
        <f>IFERROR(HLOOKUP($D235&amp;AB$4,'BUG '!$D$95:$AY$110,$A235,FALSE),"")</f>
        <v>4</v>
      </c>
      <c r="AC235" s="53">
        <f>IFERROR(HLOOKUP($D235,'BSX-II-LD-TS-CLS-AMBER'!$W$86:$AL$101,$A235,FALSE),"")</f>
        <v>93.722292517071594</v>
      </c>
    </row>
    <row r="236" spans="1:29" ht="15.75" thickBot="1" x14ac:dyDescent="0.3">
      <c r="A236" s="45">
        <v>15</v>
      </c>
      <c r="B236" s="86"/>
      <c r="C236" s="89"/>
      <c r="D236" s="54" t="s">
        <v>18</v>
      </c>
      <c r="E236" s="53">
        <f>IFERROR(HLOOKUP($D236,'BSX-II-LD-TS-CLS-AMBER'!$D$14:$S$29,$A236,FALSE),"")</f>
        <v>25266.926869223978</v>
      </c>
      <c r="F236" s="53">
        <f>IFERROR(HLOOKUP($D236&amp;F$4,'BUG '!$D$23:$AY$38,$A236,FALSE),"")</f>
        <v>5</v>
      </c>
      <c r="G236" s="53">
        <f>IFERROR(HLOOKUP($D236&amp;G$4,'BUG '!$D$23:$AY$38,$A236,FALSE),"")</f>
        <v>0</v>
      </c>
      <c r="H236" s="53">
        <f>IFERROR(HLOOKUP($D236&amp;H$4,'BUG '!$D$23:$AY$38,$A236,FALSE),"")</f>
        <v>5</v>
      </c>
      <c r="I236" s="53">
        <f>IFERROR(HLOOKUP($D236,'BSX-II-LD-TS-CLS-AMBER'!$W$14:$AL$29,$A236,FALSE),"")</f>
        <v>120.55660602148649</v>
      </c>
      <c r="J236" s="53">
        <f>IFERROR(HLOOKUP($D236,'BSX-II-LD-TS-CLS-AMBER'!$D$32:$S$47,$A236,FALSE),"")</f>
        <v>27464.050944808674</v>
      </c>
      <c r="K236" s="53">
        <f>IFERROR(HLOOKUP($D236&amp;K$4,'BUG '!$D$41:$AY$56,$A236,FALSE),"")</f>
        <v>5</v>
      </c>
      <c r="L236" s="53">
        <f>IFERROR(HLOOKUP($D236&amp;L$4,'BUG '!$D$41:$AY$56,$A236,FALSE),"")</f>
        <v>0</v>
      </c>
      <c r="M236" s="53">
        <f>IFERROR(HLOOKUP($D236&amp;M$4,'BUG '!$D$41:$AY$56,$A236,FALSE),"")</f>
        <v>5</v>
      </c>
      <c r="N236" s="53">
        <f>IFERROR(HLOOKUP($D236,'BSX-II-LD-TS-CLS-AMBER'!$W$32:$AL$47,$A236,FALSE),"")</f>
        <v>131.03978915378966</v>
      </c>
      <c r="O236" s="53">
        <f>IFERROR(HLOOKUP($D236,'BSX-II-LD-TS-CLS-AMBER'!$D$50:$S$65,$A236,FALSE),"")</f>
        <v>27464.050944808674</v>
      </c>
      <c r="P236" s="53">
        <f>IFERROR(HLOOKUP($D236&amp;P$4,'BUG '!$D$59:$AY$74,$A236,FALSE),"")</f>
        <v>5</v>
      </c>
      <c r="Q236" s="53">
        <f>IFERROR(HLOOKUP($D236&amp;Q$4,'BUG '!$D$59:$AY$74,$A236,FALSE),"")</f>
        <v>0</v>
      </c>
      <c r="R236" s="53">
        <f>IFERROR(HLOOKUP($D236&amp;R$4,'BUG '!$D$59:$AY$74,$A236,FALSE),"")</f>
        <v>5</v>
      </c>
      <c r="S236" s="53">
        <f>IFERROR(HLOOKUP($D236,'BSX-II-LD-TS-CLS-AMBER'!$W$50:$AL$65,$A236,FALSE),"")</f>
        <v>131.03978915378966</v>
      </c>
      <c r="T236" s="53">
        <f>IFERROR(HLOOKUP($D236,'BSX-II-LD-TS-CLS-AMBER'!$D$68:$S$83,$A236,FALSE),"")</f>
        <v>27317.97926008984</v>
      </c>
      <c r="U236" s="53">
        <f>IFERROR(HLOOKUP($D236&amp;U$4,'BUG '!$D$77:$AY$92,$A236,FALSE),"")</f>
        <v>5</v>
      </c>
      <c r="V236" s="53">
        <f>IFERROR(HLOOKUP($D236&amp;V$4,'BUG '!$D$77:$AY$92,$A236,FALSE),"")</f>
        <v>0</v>
      </c>
      <c r="W236" s="53">
        <f>IFERROR(HLOOKUP($D236&amp;W$4,'BUG '!$D$77:$AY$92,$A236,FALSE),"")</f>
        <v>5</v>
      </c>
      <c r="X236" s="53">
        <f>IFERROR(HLOOKUP($D236,'BSX-II-LD-TS-CLS-AMBER'!$W$68:$AL$83,$A236,FALSE),"")</f>
        <v>130.3428343307244</v>
      </c>
      <c r="Y236" s="53">
        <f>IFERROR(HLOOKUP($D236,'BSX-II-LD-TS-CLS-AMBER'!$D$86:$S$101,$A236,FALSE),"")</f>
        <v>28660.921704546494</v>
      </c>
      <c r="Z236" s="53">
        <f>IFERROR(HLOOKUP($D236&amp;Z$4,'BUG '!$D$95:$AY$110,$A236,FALSE),"")</f>
        <v>5</v>
      </c>
      <c r="AA236" s="53">
        <f>IFERROR(HLOOKUP($D236&amp;AA$4,'BUG '!$D$95:$AY$110,$A236,FALSE),"")</f>
        <v>0</v>
      </c>
      <c r="AB236" s="53">
        <f>IFERROR(HLOOKUP($D236&amp;AB$4,'BUG '!$D$95:$AY$110,$A236,FALSE),"")</f>
        <v>5</v>
      </c>
      <c r="AC236" s="53">
        <f>IFERROR(HLOOKUP($D236,'BSX-II-LD-TS-CLS-AMBER'!$W$86:$AL$101,$A236,FALSE),"")</f>
        <v>136.75044313981519</v>
      </c>
    </row>
    <row r="237" spans="1:29" ht="15.75" thickBot="1" x14ac:dyDescent="0.3">
      <c r="A237" s="45">
        <v>15</v>
      </c>
      <c r="B237" s="86"/>
      <c r="C237" s="89"/>
      <c r="D237" s="54" t="s">
        <v>19</v>
      </c>
      <c r="E237" s="53">
        <f>IFERROR(HLOOKUP($D237,'BSX-II-LD-TS-CLS-AMBER'!$D$14:$S$29,$A237,FALSE),"")</f>
        <v>25058.791765581434</v>
      </c>
      <c r="F237" s="53">
        <f>IFERROR(HLOOKUP($D237&amp;F$4,'BUG '!$D$23:$AY$38,$A237,FALSE),"")</f>
        <v>5</v>
      </c>
      <c r="G237" s="53">
        <f>IFERROR(HLOOKUP($D237&amp;G$4,'BUG '!$D$23:$AY$38,$A237,FALSE),"")</f>
        <v>0</v>
      </c>
      <c r="H237" s="53">
        <f>IFERROR(HLOOKUP($D237&amp;H$4,'BUG '!$D$23:$AY$38,$A237,FALSE),"")</f>
        <v>5</v>
      </c>
      <c r="I237" s="53">
        <f>IFERROR(HLOOKUP($D237,'BSX-II-LD-TS-CLS-AMBER'!$W$14:$AL$29,$A237,FALSE),"")</f>
        <v>119.56352673570922</v>
      </c>
      <c r="J237" s="53">
        <f>IFERROR(HLOOKUP($D237,'BSX-II-LD-TS-CLS-AMBER'!$D$32:$S$47,$A237,FALSE),"")</f>
        <v>27237.817136501559</v>
      </c>
      <c r="K237" s="53">
        <f>IFERROR(HLOOKUP($D237&amp;K$4,'BUG '!$D$41:$AY$56,$A237,FALSE),"")</f>
        <v>5</v>
      </c>
      <c r="L237" s="53">
        <f>IFERROR(HLOOKUP($D237&amp;L$4,'BUG '!$D$41:$AY$56,$A237,FALSE),"")</f>
        <v>0</v>
      </c>
      <c r="M237" s="53">
        <f>IFERROR(HLOOKUP($D237&amp;M$4,'BUG '!$D$41:$AY$56,$A237,FALSE),"")</f>
        <v>5</v>
      </c>
      <c r="N237" s="53">
        <f>IFERROR(HLOOKUP($D237,'BSX-II-LD-TS-CLS-AMBER'!$W$32:$AL$47,$A237,FALSE),"")</f>
        <v>129.96035514751</v>
      </c>
      <c r="O237" s="53">
        <f>IFERROR(HLOOKUP($D237,'BSX-II-LD-TS-CLS-AMBER'!$D$50:$S$65,$A237,FALSE),"")</f>
        <v>27237.817136501559</v>
      </c>
      <c r="P237" s="53">
        <f>IFERROR(HLOOKUP($D237&amp;P$4,'BUG '!$D$59:$AY$74,$A237,FALSE),"")</f>
        <v>5</v>
      </c>
      <c r="Q237" s="53">
        <f>IFERROR(HLOOKUP($D237&amp;Q$4,'BUG '!$D$59:$AY$74,$A237,FALSE),"")</f>
        <v>0</v>
      </c>
      <c r="R237" s="53">
        <f>IFERROR(HLOOKUP($D237&amp;R$4,'BUG '!$D$59:$AY$74,$A237,FALSE),"")</f>
        <v>5</v>
      </c>
      <c r="S237" s="53">
        <f>IFERROR(HLOOKUP($D237,'BSX-II-LD-TS-CLS-AMBER'!$W$50:$AL$65,$A237,FALSE),"")</f>
        <v>129.96035514751</v>
      </c>
      <c r="T237" s="53">
        <f>IFERROR(HLOOKUP($D237,'BSX-II-LD-TS-CLS-AMBER'!$D$68:$S$83,$A237,FALSE),"")</f>
        <v>27092.948710310979</v>
      </c>
      <c r="U237" s="53">
        <f>IFERROR(HLOOKUP($D237&amp;U$4,'BUG '!$D$77:$AY$92,$A237,FALSE),"")</f>
        <v>5</v>
      </c>
      <c r="V237" s="53">
        <f>IFERROR(HLOOKUP($D237&amp;V$4,'BUG '!$D$77:$AY$92,$A237,FALSE),"")</f>
        <v>0</v>
      </c>
      <c r="W237" s="53">
        <f>IFERROR(HLOOKUP($D237&amp;W$4,'BUG '!$D$77:$AY$92,$A237,FALSE),"")</f>
        <v>5</v>
      </c>
      <c r="X237" s="53">
        <f>IFERROR(HLOOKUP($D237,'BSX-II-LD-TS-CLS-AMBER'!$W$68:$AL$83,$A237,FALSE),"")</f>
        <v>129.2691414565216</v>
      </c>
      <c r="Y237" s="53">
        <f>IFERROR(HLOOKUP($D237,'BSX-II-LD-TS-CLS-AMBER'!$D$86:$S$101,$A237,FALSE),"")</f>
        <v>28424.828730504098</v>
      </c>
      <c r="Z237" s="53">
        <f>IFERROR(HLOOKUP($D237&amp;Z$4,'BUG '!$D$95:$AY$110,$A237,FALSE),"")</f>
        <v>5</v>
      </c>
      <c r="AA237" s="53">
        <f>IFERROR(HLOOKUP($D237&amp;AA$4,'BUG '!$D$95:$AY$110,$A237,FALSE),"")</f>
        <v>0</v>
      </c>
      <c r="AB237" s="53">
        <f>IFERROR(HLOOKUP($D237&amp;AB$4,'BUG '!$D$95:$AY$110,$A237,FALSE),"")</f>
        <v>5</v>
      </c>
      <c r="AC237" s="53">
        <f>IFERROR(HLOOKUP($D237,'BSX-II-LD-TS-CLS-AMBER'!$W$86:$AL$101,$A237,FALSE),"")</f>
        <v>135.62396789399736</v>
      </c>
    </row>
    <row r="238" spans="1:29" ht="15.75" thickBot="1" x14ac:dyDescent="0.3">
      <c r="A238" s="45">
        <v>15</v>
      </c>
      <c r="B238" s="87"/>
      <c r="C238" s="90"/>
      <c r="D238" s="55" t="s">
        <v>117</v>
      </c>
      <c r="E238" s="53">
        <f>IFERROR(HLOOKUP($D238,'BSX-II-LD-TS-CLS-AMBER'!$D$14:$S$29,$A238,FALSE),"")</f>
        <v>23706.27926287923</v>
      </c>
      <c r="F238" s="53">
        <f>IFERROR(HLOOKUP($D238&amp;F$4,'BUG '!$D$23:$AY$38,$A238,FALSE),"")</f>
        <v>4</v>
      </c>
      <c r="G238" s="53">
        <f>IFERROR(HLOOKUP($D238&amp;G$4,'BUG '!$D$23:$AY$38,$A238,FALSE),"")</f>
        <v>0</v>
      </c>
      <c r="H238" s="53">
        <f>IFERROR(HLOOKUP($D238&amp;H$4,'BUG '!$D$23:$AY$38,$A238,FALSE),"")</f>
        <v>4</v>
      </c>
      <c r="I238" s="53">
        <f>IFERROR(HLOOKUP($D238,'BSX-II-LD-TS-CLS-AMBER'!$W$14:$AL$29,$A238,FALSE),"")</f>
        <v>113.11025611157129</v>
      </c>
      <c r="J238" s="53">
        <f>IFERROR(HLOOKUP($D238,'BSX-II-LD-TS-CLS-AMBER'!$D$32:$S$47,$A238,FALSE),"")</f>
        <v>24691.644302725643</v>
      </c>
      <c r="K238" s="53">
        <f>IFERROR(HLOOKUP($D238&amp;K$4,'BUG '!$D$41:$AY$56,$A238,FALSE),"")</f>
        <v>4</v>
      </c>
      <c r="L238" s="53">
        <f>IFERROR(HLOOKUP($D238&amp;L$4,'BUG '!$D$41:$AY$56,$A238,FALSE),"")</f>
        <v>0</v>
      </c>
      <c r="M238" s="53">
        <f>IFERROR(HLOOKUP($D238&amp;M$4,'BUG '!$D$41:$AY$56,$A238,FALSE),"")</f>
        <v>4</v>
      </c>
      <c r="N238" s="53">
        <f>IFERROR(HLOOKUP($D238,'BSX-II-LD-TS-CLS-AMBER'!$W$32:$AL$47,$A238,FALSE),"")</f>
        <v>117.81174852142995</v>
      </c>
      <c r="O238" s="53">
        <f>IFERROR(HLOOKUP($D238,'BSX-II-LD-TS-CLS-AMBER'!$D$50:$S$65,$A238,FALSE),"")</f>
        <v>24691.644302725643</v>
      </c>
      <c r="P238" s="53">
        <f>IFERROR(HLOOKUP($D238&amp;P$4,'BUG '!$D$59:$AY$74,$A238,FALSE),"")</f>
        <v>4</v>
      </c>
      <c r="Q238" s="53">
        <f>IFERROR(HLOOKUP($D238&amp;Q$4,'BUG '!$D$59:$AY$74,$A238,FALSE),"")</f>
        <v>0</v>
      </c>
      <c r="R238" s="53">
        <f>IFERROR(HLOOKUP($D238&amp;R$4,'BUG '!$D$59:$AY$74,$A238,FALSE),"")</f>
        <v>4</v>
      </c>
      <c r="S238" s="53">
        <f>IFERROR(HLOOKUP($D238,'BSX-II-LD-TS-CLS-AMBER'!$W$50:$AL$65,$A238,FALSE),"")</f>
        <v>117.81174852142995</v>
      </c>
      <c r="T238" s="53">
        <f>IFERROR(HLOOKUP($D238,'BSX-II-LD-TS-CLS-AMBER'!$D$68:$S$83,$A238,FALSE),"")</f>
        <v>24479.310107183934</v>
      </c>
      <c r="U238" s="53">
        <f>IFERROR(HLOOKUP($D238&amp;U$4,'BUG '!$D$77:$AY$92,$A238,FALSE),"")</f>
        <v>4</v>
      </c>
      <c r="V238" s="53">
        <f>IFERROR(HLOOKUP($D238&amp;V$4,'BUG '!$D$77:$AY$92,$A238,FALSE),"")</f>
        <v>0</v>
      </c>
      <c r="W238" s="53">
        <f>IFERROR(HLOOKUP($D238&amp;W$4,'BUG '!$D$77:$AY$92,$A238,FALSE),"")</f>
        <v>4</v>
      </c>
      <c r="X238" s="53">
        <f>IFERROR(HLOOKUP($D238,'BSX-II-LD-TS-CLS-AMBER'!$W$68:$AL$83,$A238,FALSE),"")</f>
        <v>116.79863402241303</v>
      </c>
      <c r="Y238" s="53">
        <f>IFERROR(HLOOKUP($D238,'BSX-II-LD-TS-CLS-AMBER'!$D$86:$S$101,$A238,FALSE),"")</f>
        <v>25767.694850955686</v>
      </c>
      <c r="Z238" s="53">
        <f>IFERROR(HLOOKUP($D238&amp;Z$4,'BUG '!$D$95:$AY$110,$A238,FALSE),"")</f>
        <v>4</v>
      </c>
      <c r="AA238" s="53">
        <f>IFERROR(HLOOKUP($D238&amp;AA$4,'BUG '!$D$95:$AY$110,$A238,FALSE),"")</f>
        <v>0</v>
      </c>
      <c r="AB238" s="53">
        <f>IFERROR(HLOOKUP($D238&amp;AB$4,'BUG '!$D$95:$AY$110,$A238,FALSE),"")</f>
        <v>4</v>
      </c>
      <c r="AC238" s="53">
        <f>IFERROR(HLOOKUP($D238,'BSX-II-LD-TS-CLS-AMBER'!$W$86:$AL$101,$A238,FALSE),"")</f>
        <v>122.94593055605576</v>
      </c>
    </row>
    <row r="239" spans="1:29" ht="15" customHeight="1" thickBot="1" x14ac:dyDescent="0.3">
      <c r="A239" s="45">
        <v>16</v>
      </c>
      <c r="B239" s="85" t="s">
        <v>38</v>
      </c>
      <c r="C239" s="88" t="s">
        <v>118</v>
      </c>
      <c r="D239" s="52" t="s">
        <v>116</v>
      </c>
      <c r="E239" s="53">
        <f>IFERROR(HLOOKUP($D239,'BSX-II-LD-TS-CLS-AMBER'!$D$14:$S$29,$A239,FALSE),"")</f>
        <v>24582.971792551107</v>
      </c>
      <c r="F239" s="53">
        <f>IFERROR(HLOOKUP($D239&amp;F$4,'BUG '!$D$23:$AY$38,$A239,FALSE),"")</f>
        <v>4</v>
      </c>
      <c r="G239" s="53">
        <f>IFERROR(HLOOKUP($D239&amp;G$4,'BUG '!$D$23:$AY$38,$A239,FALSE),"")</f>
        <v>0</v>
      </c>
      <c r="H239" s="53">
        <f>IFERROR(HLOOKUP($D239&amp;H$4,'BUG '!$D$23:$AY$38,$A239,FALSE),"")</f>
        <v>4</v>
      </c>
      <c r="I239" s="53">
        <f>IFERROR(HLOOKUP($D239,'BSX-II-LD-TS-CLS-AMBER'!$W$14:$AL$29,$A239,FALSE),"")</f>
        <v>101.80537655851438</v>
      </c>
      <c r="J239" s="53">
        <f>IFERROR(HLOOKUP($D239,'BSX-II-LD-TS-CLS-AMBER'!$D$32:$S$47,$A239,FALSE),"")</f>
        <v>25604.77705820663</v>
      </c>
      <c r="K239" s="53">
        <f>IFERROR(HLOOKUP($D239&amp;K$4,'BUG '!$D$41:$AY$56,$A239,FALSE),"")</f>
        <v>4</v>
      </c>
      <c r="L239" s="53">
        <f>IFERROR(HLOOKUP($D239&amp;L$4,'BUG '!$D$41:$AY$56,$A239,FALSE),"")</f>
        <v>0</v>
      </c>
      <c r="M239" s="53">
        <f>IFERROR(HLOOKUP($D239&amp;M$4,'BUG '!$D$41:$AY$56,$A239,FALSE),"")</f>
        <v>4</v>
      </c>
      <c r="N239" s="53">
        <f>IFERROR(HLOOKUP($D239,'BSX-II-LD-TS-CLS-AMBER'!$W$32:$AL$47,$A239,FALSE),"")</f>
        <v>106.03697519180307</v>
      </c>
      <c r="O239" s="53">
        <f>IFERROR(HLOOKUP($D239,'BSX-II-LD-TS-CLS-AMBER'!$D$50:$S$65,$A239,FALSE),"")</f>
        <v>25604.77705820663</v>
      </c>
      <c r="P239" s="53">
        <f>IFERROR(HLOOKUP($D239&amp;P$4,'BUG '!$D$59:$AY$74,$A239,FALSE),"")</f>
        <v>4</v>
      </c>
      <c r="Q239" s="53">
        <f>IFERROR(HLOOKUP($D239&amp;Q$4,'BUG '!$D$59:$AY$74,$A239,FALSE),"")</f>
        <v>0</v>
      </c>
      <c r="R239" s="53">
        <f>IFERROR(HLOOKUP($D239&amp;R$4,'BUG '!$D$59:$AY$74,$A239,FALSE),"")</f>
        <v>4</v>
      </c>
      <c r="S239" s="53">
        <f>IFERROR(HLOOKUP($D239,'BSX-II-LD-TS-CLS-AMBER'!$W$50:$AL$65,$A239,FALSE),"")</f>
        <v>106.03697519180307</v>
      </c>
      <c r="T239" s="53">
        <f>IFERROR(HLOOKUP($D239,'BSX-II-LD-TS-CLS-AMBER'!$D$68:$S$83,$A239,FALSE),"")</f>
        <v>25384.590436691149</v>
      </c>
      <c r="U239" s="53">
        <f>IFERROR(HLOOKUP($D239&amp;U$4,'BUG '!$D$77:$AY$92,$A239,FALSE),"")</f>
        <v>4</v>
      </c>
      <c r="V239" s="53">
        <f>IFERROR(HLOOKUP($D239&amp;V$4,'BUG '!$D$77:$AY$92,$A239,FALSE),"")</f>
        <v>0</v>
      </c>
      <c r="W239" s="53">
        <f>IFERROR(HLOOKUP($D239&amp;W$4,'BUG '!$D$77:$AY$92,$A239,FALSE),"")</f>
        <v>4</v>
      </c>
      <c r="X239" s="53">
        <f>IFERROR(HLOOKUP($D239,'BSX-II-LD-TS-CLS-AMBER'!$W$68:$AL$83,$A239,FALSE),"")</f>
        <v>105.12511709320967</v>
      </c>
      <c r="Y239" s="53">
        <f>IFERROR(HLOOKUP($D239,'BSX-II-LD-TS-CLS-AMBER'!$D$86:$S$101,$A239,FALSE),"")</f>
        <v>26720.621513642505</v>
      </c>
      <c r="Z239" s="53">
        <f>IFERROR(HLOOKUP($D239&amp;Z$4,'BUG '!$D$95:$AY$110,$A239,FALSE),"")</f>
        <v>5</v>
      </c>
      <c r="AA239" s="53">
        <f>IFERROR(HLOOKUP($D239&amp;AA$4,'BUG '!$D$95:$AY$110,$A239,FALSE),"")</f>
        <v>0</v>
      </c>
      <c r="AB239" s="53">
        <f>IFERROR(HLOOKUP($D239&amp;AB$4,'BUG '!$D$95:$AY$110,$A239,FALSE),"")</f>
        <v>5</v>
      </c>
      <c r="AC239" s="53">
        <f>IFERROR(HLOOKUP($D239,'BSX-II-LD-TS-CLS-AMBER'!$W$86:$AL$101,$A239,FALSE),"")</f>
        <v>110.65801799838519</v>
      </c>
    </row>
    <row r="240" spans="1:29" ht="15.75" thickBot="1" x14ac:dyDescent="0.3">
      <c r="A240" s="45">
        <v>16</v>
      </c>
      <c r="B240" s="86"/>
      <c r="C240" s="89"/>
      <c r="D240" s="54" t="s">
        <v>10</v>
      </c>
      <c r="E240" s="53">
        <f>IFERROR(HLOOKUP($D240,'BSX-II-LD-TS-CLS-AMBER'!$D$14:$S$29,$A240,FALSE),"")</f>
        <v>24050.984062971493</v>
      </c>
      <c r="F240" s="53">
        <f>IFERROR(HLOOKUP($D240&amp;F$4,'BUG '!$D$23:$AY$38,$A240,FALSE),"")</f>
        <v>3</v>
      </c>
      <c r="G240" s="53">
        <f>IFERROR(HLOOKUP($D240&amp;G$4,'BUG '!$D$23:$AY$38,$A240,FALSE),"")</f>
        <v>0</v>
      </c>
      <c r="H240" s="53">
        <f>IFERROR(HLOOKUP($D240&amp;H$4,'BUG '!$D$23:$AY$38,$A240,FALSE),"")</f>
        <v>5</v>
      </c>
      <c r="I240" s="53">
        <f>IFERROR(HLOOKUP($D240,'BSX-II-LD-TS-CLS-AMBER'!$W$14:$AL$29,$A240,FALSE),"")</f>
        <v>99.602257603190495</v>
      </c>
      <c r="J240" s="53">
        <f>IFERROR(HLOOKUP($D240,'BSX-II-LD-TS-CLS-AMBER'!$D$32:$S$47,$A240,FALSE),"")</f>
        <v>26142.373981490753</v>
      </c>
      <c r="K240" s="53">
        <f>IFERROR(HLOOKUP($D240&amp;K$4,'BUG '!$D$41:$AY$56,$A240,FALSE),"")</f>
        <v>3</v>
      </c>
      <c r="L240" s="53">
        <f>IFERROR(HLOOKUP($D240&amp;L$4,'BUG '!$D$41:$AY$56,$A240,FALSE),"")</f>
        <v>0</v>
      </c>
      <c r="M240" s="53">
        <f>IFERROR(HLOOKUP($D240&amp;M$4,'BUG '!$D$41:$AY$56,$A240,FALSE),"")</f>
        <v>5</v>
      </c>
      <c r="N240" s="53">
        <f>IFERROR(HLOOKUP($D240,'BSX-II-LD-TS-CLS-AMBER'!$W$32:$AL$47,$A240,FALSE),"")</f>
        <v>108.2633234817288</v>
      </c>
      <c r="O240" s="53">
        <f>IFERROR(HLOOKUP($D240,'BSX-II-LD-TS-CLS-AMBER'!$D$50:$S$65,$A240,FALSE),"")</f>
        <v>26142.373981490753</v>
      </c>
      <c r="P240" s="53">
        <f>IFERROR(HLOOKUP($D240&amp;P$4,'BUG '!$D$59:$AY$74,$A240,FALSE),"")</f>
        <v>3</v>
      </c>
      <c r="Q240" s="53">
        <f>IFERROR(HLOOKUP($D240&amp;Q$4,'BUG '!$D$59:$AY$74,$A240,FALSE),"")</f>
        <v>0</v>
      </c>
      <c r="R240" s="53">
        <f>IFERROR(HLOOKUP($D240&amp;R$4,'BUG '!$D$59:$AY$74,$A240,FALSE),"")</f>
        <v>5</v>
      </c>
      <c r="S240" s="53">
        <f>IFERROR(HLOOKUP($D240,'BSX-II-LD-TS-CLS-AMBER'!$W$50:$AL$65,$A240,FALSE),"")</f>
        <v>108.2633234817288</v>
      </c>
      <c r="T240" s="53">
        <f>IFERROR(HLOOKUP($D240,'BSX-II-LD-TS-CLS-AMBER'!$D$68:$S$83,$A240,FALSE),"")</f>
        <v>26003.331834441866</v>
      </c>
      <c r="U240" s="53">
        <f>IFERROR(HLOOKUP($D240&amp;U$4,'BUG '!$D$77:$AY$92,$A240,FALSE),"")</f>
        <v>3</v>
      </c>
      <c r="V240" s="53">
        <f>IFERROR(HLOOKUP($D240&amp;V$4,'BUG '!$D$77:$AY$92,$A240,FALSE),"")</f>
        <v>0</v>
      </c>
      <c r="W240" s="53">
        <f>IFERROR(HLOOKUP($D240&amp;W$4,'BUG '!$D$77:$AY$92,$A240,FALSE),"")</f>
        <v>5</v>
      </c>
      <c r="X240" s="53">
        <f>IFERROR(HLOOKUP($D240,'BSX-II-LD-TS-CLS-AMBER'!$W$68:$AL$83,$A240,FALSE),"")</f>
        <v>107.68750871623713</v>
      </c>
      <c r="Y240" s="53">
        <f>IFERROR(HLOOKUP($D240,'BSX-II-LD-TS-CLS-AMBER'!$D$86:$S$101,$A240,FALSE),"")</f>
        <v>27281.646664586737</v>
      </c>
      <c r="Z240" s="53">
        <f>IFERROR(HLOOKUP($D240&amp;Z$4,'BUG '!$D$95:$AY$110,$A240,FALSE),"")</f>
        <v>3</v>
      </c>
      <c r="AA240" s="53">
        <f>IFERROR(HLOOKUP($D240&amp;AA$4,'BUG '!$D$95:$AY$110,$A240,FALSE),"")</f>
        <v>0</v>
      </c>
      <c r="AB240" s="53">
        <f>IFERROR(HLOOKUP($D240&amp;AB$4,'BUG '!$D$95:$AY$110,$A240,FALSE),"")</f>
        <v>5</v>
      </c>
      <c r="AC240" s="53">
        <f>IFERROR(HLOOKUP($D240,'BSX-II-LD-TS-CLS-AMBER'!$W$86:$AL$101,$A240,FALSE),"")</f>
        <v>112.98138952696424</v>
      </c>
    </row>
    <row r="241" spans="1:29" ht="15.75" thickBot="1" x14ac:dyDescent="0.3">
      <c r="A241" s="45">
        <v>16</v>
      </c>
      <c r="B241" s="86"/>
      <c r="C241" s="89"/>
      <c r="D241" s="54" t="s">
        <v>11</v>
      </c>
      <c r="E241" s="53">
        <f>IFERROR(HLOOKUP($D241,'BSX-II-LD-TS-CLS-AMBER'!$D$14:$S$29,$A241,FALSE),"")</f>
        <v>20358.031846832211</v>
      </c>
      <c r="F241" s="53">
        <f>IFERROR(HLOOKUP($D241&amp;F$4,'BUG '!$D$23:$AY$38,$A241,FALSE),"")</f>
        <v>3</v>
      </c>
      <c r="G241" s="53">
        <f>IFERROR(HLOOKUP($D241&amp;G$4,'BUG '!$D$23:$AY$38,$A241,FALSE),"")</f>
        <v>0</v>
      </c>
      <c r="H241" s="53">
        <f>IFERROR(HLOOKUP($D241&amp;H$4,'BUG '!$D$23:$AY$38,$A241,FALSE),"")</f>
        <v>3</v>
      </c>
      <c r="I241" s="53">
        <f>IFERROR(HLOOKUP($D241,'BSX-II-LD-TS-CLS-AMBER'!$W$14:$AL$29,$A241,FALSE),"")</f>
        <v>84.308647288322859</v>
      </c>
      <c r="J241" s="53">
        <f>IFERROR(HLOOKUP($D241,'BSX-II-LD-TS-CLS-AMBER'!$D$32:$S$47,$A241,FALSE),"")</f>
        <v>22128.29548568718</v>
      </c>
      <c r="K241" s="53">
        <f>IFERROR(HLOOKUP($D241&amp;K$4,'BUG '!$D$41:$AY$56,$A241,FALSE),"")</f>
        <v>3</v>
      </c>
      <c r="L241" s="53">
        <f>IFERROR(HLOOKUP($D241&amp;L$4,'BUG '!$D$41:$AY$56,$A241,FALSE),"")</f>
        <v>0</v>
      </c>
      <c r="M241" s="53">
        <f>IFERROR(HLOOKUP($D241&amp;M$4,'BUG '!$D$41:$AY$56,$A241,FALSE),"")</f>
        <v>3</v>
      </c>
      <c r="N241" s="53">
        <f>IFERROR(HLOOKUP($D241,'BSX-II-LD-TS-CLS-AMBER'!$W$32:$AL$47,$A241,FALSE),"")</f>
        <v>91.639834009046567</v>
      </c>
      <c r="O241" s="53">
        <f>IFERROR(HLOOKUP($D241,'BSX-II-LD-TS-CLS-AMBER'!$D$50:$S$65,$A241,FALSE),"")</f>
        <v>22128.29548568718</v>
      </c>
      <c r="P241" s="53">
        <f>IFERROR(HLOOKUP($D241&amp;P$4,'BUG '!$D$59:$AY$74,$A241,FALSE),"")</f>
        <v>3</v>
      </c>
      <c r="Q241" s="53">
        <f>IFERROR(HLOOKUP($D241&amp;Q$4,'BUG '!$D$59:$AY$74,$A241,FALSE),"")</f>
        <v>0</v>
      </c>
      <c r="R241" s="53">
        <f>IFERROR(HLOOKUP($D241&amp;R$4,'BUG '!$D$59:$AY$74,$A241,FALSE),"")</f>
        <v>3</v>
      </c>
      <c r="S241" s="53">
        <f>IFERROR(HLOOKUP($D241,'BSX-II-LD-TS-CLS-AMBER'!$W$50:$AL$65,$A241,FALSE),"")</f>
        <v>91.639834009046567</v>
      </c>
      <c r="T241" s="53">
        <f>IFERROR(HLOOKUP($D241,'BSX-II-LD-TS-CLS-AMBER'!$D$68:$S$83,$A241,FALSE),"")</f>
        <v>22010.602818715142</v>
      </c>
      <c r="U241" s="53">
        <f>IFERROR(HLOOKUP($D241&amp;U$4,'BUG '!$D$77:$AY$92,$A241,FALSE),"")</f>
        <v>3</v>
      </c>
      <c r="V241" s="53">
        <f>IFERROR(HLOOKUP($D241&amp;V$4,'BUG '!$D$77:$AY$92,$A241,FALSE),"")</f>
        <v>0</v>
      </c>
      <c r="W241" s="53">
        <f>IFERROR(HLOOKUP($D241&amp;W$4,'BUG '!$D$77:$AY$92,$A241,FALSE),"")</f>
        <v>3</v>
      </c>
      <c r="X241" s="53">
        <f>IFERROR(HLOOKUP($D241,'BSX-II-LD-TS-CLS-AMBER'!$W$68:$AL$83,$A241,FALSE),"")</f>
        <v>91.152433771989195</v>
      </c>
      <c r="Y241" s="53">
        <f>IFERROR(HLOOKUP($D241,'BSX-II-LD-TS-CLS-AMBER'!$D$86:$S$101,$A241,FALSE),"")</f>
        <v>23092.636466661934</v>
      </c>
      <c r="Z241" s="53">
        <f>IFERROR(HLOOKUP($D241&amp;Z$4,'BUG '!$D$95:$AY$110,$A241,FALSE),"")</f>
        <v>3</v>
      </c>
      <c r="AA241" s="53">
        <f>IFERROR(HLOOKUP($D241&amp;AA$4,'BUG '!$D$95:$AY$110,$A241,FALSE),"")</f>
        <v>0</v>
      </c>
      <c r="AB241" s="53">
        <f>IFERROR(HLOOKUP($D241&amp;AB$4,'BUG '!$D$95:$AY$110,$A241,FALSE),"")</f>
        <v>4</v>
      </c>
      <c r="AC241" s="53">
        <f>IFERROR(HLOOKUP($D241,'BSX-II-LD-TS-CLS-AMBER'!$W$86:$AL$101,$A241,FALSE),"")</f>
        <v>95.633455997771705</v>
      </c>
    </row>
    <row r="242" spans="1:29" ht="15.75" thickBot="1" x14ac:dyDescent="0.3">
      <c r="A242" s="45">
        <v>16</v>
      </c>
      <c r="B242" s="86"/>
      <c r="C242" s="89"/>
      <c r="D242" s="54" t="s">
        <v>59</v>
      </c>
      <c r="E242" s="53">
        <f>IFERROR(HLOOKUP($D242,'BSX-II-LD-TS-CLS-AMBER'!$D$14:$S$29,$A242,FALSE),"")</f>
        <v>20247.23801960723</v>
      </c>
      <c r="F242" s="53">
        <f>IFERROR(HLOOKUP($D242&amp;F$4,'BUG '!$D$23:$AY$38,$A242,FALSE),"")</f>
        <v>3</v>
      </c>
      <c r="G242" s="53">
        <f>IFERROR(HLOOKUP($D242&amp;G$4,'BUG '!$D$23:$AY$38,$A242,FALSE),"")</f>
        <v>0</v>
      </c>
      <c r="H242" s="53">
        <f>IFERROR(HLOOKUP($D242&amp;H$4,'BUG '!$D$23:$AY$38,$A242,FALSE),"")</f>
        <v>3</v>
      </c>
      <c r="I242" s="53">
        <f>IFERROR(HLOOKUP($D242,'BSX-II-LD-TS-CLS-AMBER'!$W$14:$AL$29,$A242,FALSE),"")</f>
        <v>83.849817192589043</v>
      </c>
      <c r="J242" s="53">
        <f>IFERROR(HLOOKUP($D242,'BSX-II-LD-TS-CLS-AMBER'!$D$32:$S$47,$A242,FALSE),"")</f>
        <v>22007.86741261655</v>
      </c>
      <c r="K242" s="53">
        <f>IFERROR(HLOOKUP($D242&amp;K$4,'BUG '!$D$41:$AY$56,$A242,FALSE),"")</f>
        <v>3</v>
      </c>
      <c r="L242" s="53">
        <f>IFERROR(HLOOKUP($D242&amp;L$4,'BUG '!$D$41:$AY$56,$A242,FALSE),"")</f>
        <v>0</v>
      </c>
      <c r="M242" s="53">
        <f>IFERROR(HLOOKUP($D242&amp;M$4,'BUG '!$D$41:$AY$56,$A242,FALSE),"")</f>
        <v>3</v>
      </c>
      <c r="N242" s="53">
        <f>IFERROR(HLOOKUP($D242,'BSX-II-LD-TS-CLS-AMBER'!$W$32:$AL$47,$A242,FALSE),"")</f>
        <v>91.141105644118497</v>
      </c>
      <c r="O242" s="53">
        <f>IFERROR(HLOOKUP($D242,'BSX-II-LD-TS-CLS-AMBER'!$D$50:$S$65,$A242,FALSE),"")</f>
        <v>22007.86741261655</v>
      </c>
      <c r="P242" s="53">
        <f>IFERROR(HLOOKUP($D242&amp;P$4,'BUG '!$D$59:$AY$74,$A242,FALSE),"")</f>
        <v>3</v>
      </c>
      <c r="Q242" s="53">
        <f>IFERROR(HLOOKUP($D242&amp;Q$4,'BUG '!$D$59:$AY$74,$A242,FALSE),"")</f>
        <v>0</v>
      </c>
      <c r="R242" s="53">
        <f>IFERROR(HLOOKUP($D242&amp;R$4,'BUG '!$D$59:$AY$74,$A242,FALSE),"")</f>
        <v>3</v>
      </c>
      <c r="S242" s="53">
        <f>IFERROR(HLOOKUP($D242,'BSX-II-LD-TS-CLS-AMBER'!$W$50:$AL$65,$A242,FALSE),"")</f>
        <v>91.141105644118497</v>
      </c>
      <c r="T242" s="53">
        <f>IFERROR(HLOOKUP($D242,'BSX-II-LD-TS-CLS-AMBER'!$D$68:$S$83,$A242,FALSE),"")</f>
        <v>21890.815260459909</v>
      </c>
      <c r="U242" s="53">
        <f>IFERROR(HLOOKUP($D242&amp;U$4,'BUG '!$D$77:$AY$92,$A242,FALSE),"")</f>
        <v>3</v>
      </c>
      <c r="V242" s="53">
        <f>IFERROR(HLOOKUP($D242&amp;V$4,'BUG '!$D$77:$AY$92,$A242,FALSE),"")</f>
        <v>0</v>
      </c>
      <c r="W242" s="53">
        <f>IFERROR(HLOOKUP($D242&amp;W$4,'BUG '!$D$77:$AY$92,$A242,FALSE),"")</f>
        <v>3</v>
      </c>
      <c r="X242" s="53">
        <f>IFERROR(HLOOKUP($D242,'BSX-II-LD-TS-CLS-AMBER'!$W$68:$AL$83,$A242,FALSE),"")</f>
        <v>90.656357968863787</v>
      </c>
      <c r="Y242" s="53">
        <f>IFERROR(HLOOKUP($D242,'BSX-II-LD-TS-CLS-AMBER'!$D$86:$S$101,$A242,FALSE),"")</f>
        <v>22966.960193331281</v>
      </c>
      <c r="Z242" s="53">
        <f>IFERROR(HLOOKUP($D242&amp;Z$4,'BUG '!$D$95:$AY$110,$A242,FALSE),"")</f>
        <v>3</v>
      </c>
      <c r="AA242" s="53">
        <f>IFERROR(HLOOKUP($D242&amp;AA$4,'BUG '!$D$95:$AY$110,$A242,FALSE),"")</f>
        <v>0</v>
      </c>
      <c r="AB242" s="53">
        <f>IFERROR(HLOOKUP($D242&amp;AB$4,'BUG '!$D$95:$AY$110,$A242,FALSE),"")</f>
        <v>3</v>
      </c>
      <c r="AC242" s="53">
        <f>IFERROR(HLOOKUP($D242,'BSX-II-LD-TS-CLS-AMBER'!$W$86:$AL$101,$A242,FALSE),"")</f>
        <v>95.112993279152192</v>
      </c>
    </row>
    <row r="243" spans="1:29" ht="15.75" thickBot="1" x14ac:dyDescent="0.3">
      <c r="A243" s="45">
        <v>16</v>
      </c>
      <c r="B243" s="86"/>
      <c r="C243" s="89"/>
      <c r="D243" s="54" t="s">
        <v>60</v>
      </c>
      <c r="E243" s="53">
        <f>IFERROR(HLOOKUP($D243,'BSX-II-LD-TS-CLS-AMBER'!$D$14:$S$29,$A243,FALSE),"")</f>
        <v>19847.59598417973</v>
      </c>
      <c r="F243" s="53">
        <f>IFERROR(HLOOKUP($D243&amp;F$4,'BUG '!$D$23:$AY$38,$A243,FALSE),"")</f>
        <v>3</v>
      </c>
      <c r="G243" s="53">
        <f>IFERROR(HLOOKUP($D243&amp;G$4,'BUG '!$D$23:$AY$38,$A243,FALSE),"")</f>
        <v>0</v>
      </c>
      <c r="H243" s="53">
        <f>IFERROR(HLOOKUP($D243&amp;H$4,'BUG '!$D$23:$AY$38,$A243,FALSE),"")</f>
        <v>3</v>
      </c>
      <c r="I243" s="53">
        <f>IFERROR(HLOOKUP($D243,'BSX-II-LD-TS-CLS-AMBER'!$W$14:$AL$29,$A243,FALSE),"")</f>
        <v>82.194781005400472</v>
      </c>
      <c r="J243" s="53">
        <f>IFERROR(HLOOKUP($D243,'BSX-II-LD-TS-CLS-AMBER'!$D$32:$S$47,$A243,FALSE),"")</f>
        <v>21573.473895847528</v>
      </c>
      <c r="K243" s="53">
        <f>IFERROR(HLOOKUP($D243&amp;K$4,'BUG '!$D$41:$AY$56,$A243,FALSE),"")</f>
        <v>3</v>
      </c>
      <c r="L243" s="53">
        <f>IFERROR(HLOOKUP($D243&amp;L$4,'BUG '!$D$41:$AY$56,$A243,FALSE),"")</f>
        <v>0</v>
      </c>
      <c r="M243" s="53">
        <f>IFERROR(HLOOKUP($D243&amp;M$4,'BUG '!$D$41:$AY$56,$A243,FALSE),"")</f>
        <v>3</v>
      </c>
      <c r="N243" s="53">
        <f>IFERROR(HLOOKUP($D243,'BSX-II-LD-TS-CLS-AMBER'!$W$32:$AL$47,$A243,FALSE),"")</f>
        <v>89.342153266739629</v>
      </c>
      <c r="O243" s="53">
        <f>IFERROR(HLOOKUP($D243,'BSX-II-LD-TS-CLS-AMBER'!$D$50:$S$65,$A243,FALSE),"")</f>
        <v>21573.473895847528</v>
      </c>
      <c r="P243" s="53">
        <f>IFERROR(HLOOKUP($D243&amp;P$4,'BUG '!$D$59:$AY$74,$A243,FALSE),"")</f>
        <v>3</v>
      </c>
      <c r="Q243" s="53">
        <f>IFERROR(HLOOKUP($D243&amp;Q$4,'BUG '!$D$59:$AY$74,$A243,FALSE),"")</f>
        <v>0</v>
      </c>
      <c r="R243" s="53">
        <f>IFERROR(HLOOKUP($D243&amp;R$4,'BUG '!$D$59:$AY$74,$A243,FALSE),"")</f>
        <v>3</v>
      </c>
      <c r="S243" s="53">
        <f>IFERROR(HLOOKUP($D243,'BSX-II-LD-TS-CLS-AMBER'!$W$50:$AL$65,$A243,FALSE),"")</f>
        <v>89.342153266739629</v>
      </c>
      <c r="T243" s="53">
        <f>IFERROR(HLOOKUP($D243,'BSX-II-LD-TS-CLS-AMBER'!$D$68:$S$83,$A243,FALSE),"")</f>
        <v>21458.732130929566</v>
      </c>
      <c r="U243" s="53">
        <f>IFERROR(HLOOKUP($D243&amp;U$4,'BUG '!$D$77:$AY$92,$A243,FALSE),"")</f>
        <v>3</v>
      </c>
      <c r="V243" s="53">
        <f>IFERROR(HLOOKUP($D243&amp;V$4,'BUG '!$D$77:$AY$92,$A243,FALSE),"")</f>
        <v>0</v>
      </c>
      <c r="W243" s="53">
        <f>IFERROR(HLOOKUP($D243&amp;W$4,'BUG '!$D$77:$AY$92,$A243,FALSE),"")</f>
        <v>3</v>
      </c>
      <c r="X243" s="53">
        <f>IFERROR(HLOOKUP($D243,'BSX-II-LD-TS-CLS-AMBER'!$W$68:$AL$83,$A243,FALSE),"")</f>
        <v>88.866973590212424</v>
      </c>
      <c r="Y243" s="53">
        <f>IFERROR(HLOOKUP($D243,'BSX-II-LD-TS-CLS-AMBER'!$D$86:$S$101,$A243,FALSE),"")</f>
        <v>22513.636006083772</v>
      </c>
      <c r="Z243" s="53">
        <f>IFERROR(HLOOKUP($D243&amp;Z$4,'BUG '!$D$95:$AY$110,$A243,FALSE),"")</f>
        <v>3</v>
      </c>
      <c r="AA243" s="53">
        <f>IFERROR(HLOOKUP($D243&amp;AA$4,'BUG '!$D$95:$AY$110,$A243,FALSE),"")</f>
        <v>0</v>
      </c>
      <c r="AB243" s="53">
        <f>IFERROR(HLOOKUP($D243&amp;AB$4,'BUG '!$D$95:$AY$110,$A243,FALSE),"")</f>
        <v>3</v>
      </c>
      <c r="AC243" s="53">
        <f>IFERROR(HLOOKUP($D243,'BSX-II-LD-TS-CLS-AMBER'!$W$86:$AL$101,$A243,FALSE),"")</f>
        <v>93.235643381211901</v>
      </c>
    </row>
    <row r="244" spans="1:29" ht="15.75" thickBot="1" x14ac:dyDescent="0.3">
      <c r="A244" s="45">
        <v>16</v>
      </c>
      <c r="B244" s="86"/>
      <c r="C244" s="89"/>
      <c r="D244" s="54" t="s">
        <v>143</v>
      </c>
      <c r="E244" s="53">
        <f>IFERROR(HLOOKUP($D244,'BSX-II-LD-TS-CLS-AMBER'!$D$14:$S$29,$A244,FALSE),"")</f>
        <v>23088.93218728053</v>
      </c>
      <c r="F244" s="53">
        <f>IFERROR(HLOOKUP($D244&amp;F$4,'BUG '!$D$23:$AY$38,$A244,FALSE),"")</f>
        <v>3</v>
      </c>
      <c r="G244" s="53">
        <f>IFERROR(HLOOKUP($D244&amp;G$4,'BUG '!$D$23:$AY$38,$A244,FALSE),"")</f>
        <v>0</v>
      </c>
      <c r="H244" s="53">
        <f>IFERROR(HLOOKUP($D244&amp;H$4,'BUG '!$D$23:$AY$38,$A244,FALSE),"")</f>
        <v>3</v>
      </c>
      <c r="I244" s="53">
        <f>IFERROR(HLOOKUP($D244,'BSX-II-LD-TS-CLS-AMBER'!$W$14:$AL$29,$A244,FALSE),"")</f>
        <v>95.618115478306279</v>
      </c>
      <c r="J244" s="53">
        <f>IFERROR(HLOOKUP($D244,'BSX-II-LD-TS-CLS-AMBER'!$D$32:$S$47,$A244,FALSE),"")</f>
        <v>25096.665420957095</v>
      </c>
      <c r="K244" s="53">
        <f>IFERROR(HLOOKUP($D244&amp;K$4,'BUG '!$D$41:$AY$56,$A244,FALSE),"")</f>
        <v>3</v>
      </c>
      <c r="L244" s="53">
        <f>IFERROR(HLOOKUP($D244&amp;L$4,'BUG '!$D$41:$AY$56,$A244,FALSE),"")</f>
        <v>0</v>
      </c>
      <c r="M244" s="53">
        <f>IFERROR(HLOOKUP($D244&amp;M$4,'BUG '!$D$41:$AY$56,$A244,FALSE),"")</f>
        <v>4</v>
      </c>
      <c r="N244" s="53">
        <f>IFERROR(HLOOKUP($D244,'BSX-II-LD-TS-CLS-AMBER'!$W$32:$AL$47,$A244,FALSE),"")</f>
        <v>103.93273421555028</v>
      </c>
      <c r="O244" s="53">
        <f>IFERROR(HLOOKUP($D244,'BSX-II-LD-TS-CLS-AMBER'!$D$50:$S$65,$A244,FALSE),"")</f>
        <v>25096.665420957095</v>
      </c>
      <c r="P244" s="53">
        <f>IFERROR(HLOOKUP($D244&amp;P$4,'BUG '!$D$59:$AY$74,$A244,FALSE),"")</f>
        <v>3</v>
      </c>
      <c r="Q244" s="53">
        <f>IFERROR(HLOOKUP($D244&amp;Q$4,'BUG '!$D$59:$AY$74,$A244,FALSE),"")</f>
        <v>0</v>
      </c>
      <c r="R244" s="53">
        <f>IFERROR(HLOOKUP($D244&amp;R$4,'BUG '!$D$59:$AY$74,$A244,FALSE),"")</f>
        <v>4</v>
      </c>
      <c r="S244" s="53">
        <f>IFERROR(HLOOKUP($D244,'BSX-II-LD-TS-CLS-AMBER'!$W$50:$AL$65,$A244,FALSE),"")</f>
        <v>103.93273421555028</v>
      </c>
      <c r="T244" s="53">
        <f>IFERROR(HLOOKUP($D244,'BSX-II-LD-TS-CLS-AMBER'!$D$68:$S$83,$A244,FALSE),"")</f>
        <v>24880.848272548312</v>
      </c>
      <c r="U244" s="53">
        <f>IFERROR(HLOOKUP($D244&amp;U$4,'BUG '!$D$77:$AY$92,$A244,FALSE),"")</f>
        <v>3</v>
      </c>
      <c r="V244" s="53">
        <f>IFERROR(HLOOKUP($D244&amp;V$4,'BUG '!$D$77:$AY$92,$A244,FALSE),"")</f>
        <v>0</v>
      </c>
      <c r="W244" s="53">
        <f>IFERROR(HLOOKUP($D244&amp;W$4,'BUG '!$D$77:$AY$92,$A244,FALSE),"")</f>
        <v>4</v>
      </c>
      <c r="X244" s="53">
        <f>IFERROR(HLOOKUP($D244,'BSX-II-LD-TS-CLS-AMBER'!$W$68:$AL$83,$A244,FALSE),"")</f>
        <v>103.03897140090969</v>
      </c>
      <c r="Y244" s="53">
        <f>IFERROR(HLOOKUP($D244,'BSX-II-LD-TS-CLS-AMBER'!$D$86:$S$101,$A244,FALSE),"")</f>
        <v>26190.366603991952</v>
      </c>
      <c r="Z244" s="53">
        <f>IFERROR(HLOOKUP($D244&amp;Z$4,'BUG '!$D$95:$AY$110,$A244,FALSE),"")</f>
        <v>3</v>
      </c>
      <c r="AA244" s="53">
        <f>IFERROR(HLOOKUP($D244&amp;AA$4,'BUG '!$D$95:$AY$110,$A244,FALSE),"")</f>
        <v>0</v>
      </c>
      <c r="AB244" s="53">
        <f>IFERROR(HLOOKUP($D244&amp;AB$4,'BUG '!$D$95:$AY$110,$A244,FALSE),"")</f>
        <v>4</v>
      </c>
      <c r="AC244" s="53">
        <f>IFERROR(HLOOKUP($D244,'BSX-II-LD-TS-CLS-AMBER'!$W$86:$AL$101,$A244,FALSE),"")</f>
        <v>108.4620751642754</v>
      </c>
    </row>
    <row r="245" spans="1:29" ht="15.75" thickBot="1" x14ac:dyDescent="0.3">
      <c r="A245" s="45">
        <v>16</v>
      </c>
      <c r="B245" s="86"/>
      <c r="C245" s="89"/>
      <c r="D245" s="54" t="s">
        <v>62</v>
      </c>
      <c r="E245" s="53">
        <f>IFERROR(HLOOKUP($D245,'BSX-II-LD-TS-CLS-AMBER'!$D$14:$S$29,$A245,FALSE),"")</f>
        <v>19580.939615156611</v>
      </c>
      <c r="F245" s="53">
        <f>IFERROR(HLOOKUP($D245&amp;F$4,'BUG '!$D$23:$AY$38,$A245,FALSE),"")</f>
        <v>3</v>
      </c>
      <c r="G245" s="53">
        <f>IFERROR(HLOOKUP($D245&amp;G$4,'BUG '!$D$23:$AY$38,$A245,FALSE),"")</f>
        <v>0</v>
      </c>
      <c r="H245" s="53">
        <f>IFERROR(HLOOKUP($D245&amp;H$4,'BUG '!$D$23:$AY$38,$A245,FALSE),"")</f>
        <v>3</v>
      </c>
      <c r="I245" s="53">
        <f>IFERROR(HLOOKUP($D245,'BSX-II-LD-TS-CLS-AMBER'!$W$14:$AL$29,$A245,FALSE),"")</f>
        <v>81.090477901235062</v>
      </c>
      <c r="J245" s="53">
        <f>IFERROR(HLOOKUP($D245,'BSX-II-LD-TS-CLS-AMBER'!$D$32:$S$47,$A245,FALSE),"")</f>
        <v>21283.630016474577</v>
      </c>
      <c r="K245" s="53">
        <f>IFERROR(HLOOKUP($D245&amp;K$4,'BUG '!$D$41:$AY$56,$A245,FALSE),"")</f>
        <v>3</v>
      </c>
      <c r="L245" s="53">
        <f>IFERROR(HLOOKUP($D245&amp;L$4,'BUG '!$D$41:$AY$56,$A245,FALSE),"")</f>
        <v>0</v>
      </c>
      <c r="M245" s="53">
        <f>IFERROR(HLOOKUP($D245&amp;M$4,'BUG '!$D$41:$AY$56,$A245,FALSE),"")</f>
        <v>3</v>
      </c>
      <c r="N245" s="53">
        <f>IFERROR(HLOOKUP($D245,'BSX-II-LD-TS-CLS-AMBER'!$W$32:$AL$47,$A245,FALSE),"")</f>
        <v>88.141823805690294</v>
      </c>
      <c r="O245" s="53">
        <f>IFERROR(HLOOKUP($D245,'BSX-II-LD-TS-CLS-AMBER'!$D$50:$S$65,$A245,FALSE),"")</f>
        <v>21283.630016474577</v>
      </c>
      <c r="P245" s="53">
        <f>IFERROR(HLOOKUP($D245&amp;P$4,'BUG '!$D$59:$AY$74,$A245,FALSE),"")</f>
        <v>3</v>
      </c>
      <c r="Q245" s="53">
        <f>IFERROR(HLOOKUP($D245&amp;Q$4,'BUG '!$D$59:$AY$74,$A245,FALSE),"")</f>
        <v>0</v>
      </c>
      <c r="R245" s="53">
        <f>IFERROR(HLOOKUP($D245&amp;R$4,'BUG '!$D$59:$AY$74,$A245,FALSE),"")</f>
        <v>3</v>
      </c>
      <c r="S245" s="53">
        <f>IFERROR(HLOOKUP($D245,'BSX-II-LD-TS-CLS-AMBER'!$W$50:$AL$65,$A245,FALSE),"")</f>
        <v>88.141823805690294</v>
      </c>
      <c r="T245" s="53">
        <f>IFERROR(HLOOKUP($D245,'BSX-II-LD-TS-CLS-AMBER'!$D$68:$S$83,$A245,FALSE),"")</f>
        <v>21170.429829812878</v>
      </c>
      <c r="U245" s="53">
        <f>IFERROR(HLOOKUP($D245&amp;U$4,'BUG '!$D$77:$AY$92,$A245,FALSE),"")</f>
        <v>3</v>
      </c>
      <c r="V245" s="53">
        <f>IFERROR(HLOOKUP($D245&amp;V$4,'BUG '!$D$77:$AY$92,$A245,FALSE),"")</f>
        <v>0</v>
      </c>
      <c r="W245" s="53">
        <f>IFERROR(HLOOKUP($D245&amp;W$4,'BUG '!$D$77:$AY$92,$A245,FALSE),"")</f>
        <v>3</v>
      </c>
      <c r="X245" s="53">
        <f>IFERROR(HLOOKUP($D245,'BSX-II-LD-TS-CLS-AMBER'!$W$68:$AL$83,$A245,FALSE),"")</f>
        <v>87.673028261895197</v>
      </c>
      <c r="Y245" s="53">
        <f>IFERROR(HLOOKUP($D245,'BSX-II-LD-TS-CLS-AMBER'!$D$86:$S$101,$A245,FALSE),"")</f>
        <v>22211.160863216312</v>
      </c>
      <c r="Z245" s="53">
        <f>IFERROR(HLOOKUP($D245&amp;Z$4,'BUG '!$D$95:$AY$110,$A245,FALSE),"")</f>
        <v>3</v>
      </c>
      <c r="AA245" s="53">
        <f>IFERROR(HLOOKUP($D245&amp;AA$4,'BUG '!$D$95:$AY$110,$A245,FALSE),"")</f>
        <v>0</v>
      </c>
      <c r="AB245" s="53">
        <f>IFERROR(HLOOKUP($D245&amp;AB$4,'BUG '!$D$95:$AY$110,$A245,FALSE),"")</f>
        <v>3</v>
      </c>
      <c r="AC245" s="53">
        <f>IFERROR(HLOOKUP($D245,'BSX-II-LD-TS-CLS-AMBER'!$W$86:$AL$101,$A245,FALSE),"")</f>
        <v>91.983004112084018</v>
      </c>
    </row>
    <row r="246" spans="1:29" ht="15.75" thickBot="1" x14ac:dyDescent="0.3">
      <c r="A246" s="45">
        <v>16</v>
      </c>
      <c r="B246" s="86"/>
      <c r="C246" s="89"/>
      <c r="D246" s="54" t="s">
        <v>12</v>
      </c>
      <c r="E246" s="53">
        <f>IFERROR(HLOOKUP($D246,'BSX-II-LD-TS-CLS-AMBER'!$D$14:$S$29,$A246,FALSE),"")</f>
        <v>24113.499944909072</v>
      </c>
      <c r="F246" s="53">
        <f>IFERROR(HLOOKUP($D246&amp;F$4,'BUG '!$D$23:$AY$38,$A246,FALSE),"")</f>
        <v>2</v>
      </c>
      <c r="G246" s="53">
        <f>IFERROR(HLOOKUP($D246&amp;G$4,'BUG '!$D$23:$AY$38,$A246,FALSE),"")</f>
        <v>0</v>
      </c>
      <c r="H246" s="53">
        <f>IFERROR(HLOOKUP($D246&amp;H$4,'BUG '!$D$23:$AY$38,$A246,FALSE),"")</f>
        <v>3</v>
      </c>
      <c r="I246" s="53">
        <f>IFERROR(HLOOKUP($D246,'BSX-II-LD-TS-CLS-AMBER'!$W$14:$AL$29,$A246,FALSE),"")</f>
        <v>99.861154410104277</v>
      </c>
      <c r="J246" s="53">
        <f>IFERROR(HLOOKUP($D246,'BSX-II-LD-TS-CLS-AMBER'!$D$32:$S$47,$A246,FALSE),"")</f>
        <v>26210.326027075076</v>
      </c>
      <c r="K246" s="53">
        <f>IFERROR(HLOOKUP($D246&amp;K$4,'BUG '!$D$41:$AY$56,$A246,FALSE),"")</f>
        <v>3</v>
      </c>
      <c r="L246" s="53">
        <f>IFERROR(HLOOKUP($D246&amp;L$4,'BUG '!$D$41:$AY$56,$A246,FALSE),"")</f>
        <v>0</v>
      </c>
      <c r="M246" s="53">
        <f>IFERROR(HLOOKUP($D246&amp;M$4,'BUG '!$D$41:$AY$56,$A246,FALSE),"")</f>
        <v>3</v>
      </c>
      <c r="N246" s="53">
        <f>IFERROR(HLOOKUP($D246,'BSX-II-LD-TS-CLS-AMBER'!$W$32:$AL$47,$A246,FALSE),"")</f>
        <v>108.54473305446116</v>
      </c>
      <c r="O246" s="53">
        <f>IFERROR(HLOOKUP($D246,'BSX-II-LD-TS-CLS-AMBER'!$D$50:$S$65,$A246,FALSE),"")</f>
        <v>26210.326027075076</v>
      </c>
      <c r="P246" s="53">
        <f>IFERROR(HLOOKUP($D246&amp;P$4,'BUG '!$D$59:$AY$74,$A246,FALSE),"")</f>
        <v>3</v>
      </c>
      <c r="Q246" s="53">
        <f>IFERROR(HLOOKUP($D246&amp;Q$4,'BUG '!$D$59:$AY$74,$A246,FALSE),"")</f>
        <v>0</v>
      </c>
      <c r="R246" s="53">
        <f>IFERROR(HLOOKUP($D246&amp;R$4,'BUG '!$D$59:$AY$74,$A246,FALSE),"")</f>
        <v>3</v>
      </c>
      <c r="S246" s="53">
        <f>IFERROR(HLOOKUP($D246,'BSX-II-LD-TS-CLS-AMBER'!$W$50:$AL$65,$A246,FALSE),"")</f>
        <v>108.54473305446116</v>
      </c>
      <c r="T246" s="53">
        <f>IFERROR(HLOOKUP($D246,'BSX-II-LD-TS-CLS-AMBER'!$D$68:$S$83,$A246,FALSE),"")</f>
        <v>26070.922466853805</v>
      </c>
      <c r="U246" s="53">
        <f>IFERROR(HLOOKUP($D246&amp;U$4,'BUG '!$D$77:$AY$92,$A246,FALSE),"")</f>
        <v>3</v>
      </c>
      <c r="V246" s="53">
        <f>IFERROR(HLOOKUP($D246&amp;V$4,'BUG '!$D$77:$AY$92,$A246,FALSE),"")</f>
        <v>0</v>
      </c>
      <c r="W246" s="53">
        <f>IFERROR(HLOOKUP($D246&amp;W$4,'BUG '!$D$77:$AY$92,$A246,FALSE),"")</f>
        <v>3</v>
      </c>
      <c r="X246" s="53">
        <f>IFERROR(HLOOKUP($D246,'BSX-II-LD-TS-CLS-AMBER'!$W$68:$AL$83,$A246,FALSE),"")</f>
        <v>107.96742156984138</v>
      </c>
      <c r="Y246" s="53">
        <f>IFERROR(HLOOKUP($D246,'BSX-II-LD-TS-CLS-AMBER'!$D$86:$S$101,$A246,FALSE),"")</f>
        <v>27352.560029190881</v>
      </c>
      <c r="Z246" s="53">
        <f>IFERROR(HLOOKUP($D246&amp;Z$4,'BUG '!$D$95:$AY$110,$A246,FALSE),"")</f>
        <v>3</v>
      </c>
      <c r="AA246" s="53">
        <f>IFERROR(HLOOKUP($D246&amp;AA$4,'BUG '!$D$95:$AY$110,$A246,FALSE),"")</f>
        <v>0</v>
      </c>
      <c r="AB246" s="53">
        <f>IFERROR(HLOOKUP($D246&amp;AB$4,'BUG '!$D$95:$AY$110,$A246,FALSE),"")</f>
        <v>3</v>
      </c>
      <c r="AC246" s="53">
        <f>IFERROR(HLOOKUP($D246,'BSX-II-LD-TS-CLS-AMBER'!$W$86:$AL$101,$A246,FALSE),"")</f>
        <v>113.27506279997118</v>
      </c>
    </row>
    <row r="247" spans="1:29" ht="15.75" thickBot="1" x14ac:dyDescent="0.3">
      <c r="A247" s="45">
        <v>16</v>
      </c>
      <c r="B247" s="86"/>
      <c r="C247" s="89"/>
      <c r="D247" s="54" t="s">
        <v>144</v>
      </c>
      <c r="E247" s="53">
        <f>IFERROR(HLOOKUP($D247,'BSX-II-LD-TS-CLS-AMBER'!$D$14:$S$29,$A247,FALSE),"")</f>
        <v>23488.611182284112</v>
      </c>
      <c r="F247" s="53">
        <f>IFERROR(HLOOKUP($D247&amp;F$4,'BUG '!$D$23:$AY$38,$A247,FALSE),"")</f>
        <v>3</v>
      </c>
      <c r="G247" s="53">
        <f>IFERROR(HLOOKUP($D247&amp;G$4,'BUG '!$D$23:$AY$38,$A247,FALSE),"")</f>
        <v>0</v>
      </c>
      <c r="H247" s="53">
        <f>IFERROR(HLOOKUP($D247&amp;H$4,'BUG '!$D$23:$AY$38,$A247,FALSE),"")</f>
        <v>4</v>
      </c>
      <c r="I247" s="53">
        <f>IFERROR(HLOOKUP($D247,'BSX-II-LD-TS-CLS-AMBER'!$W$14:$AL$29,$A247,FALSE),"")</f>
        <v>97.273304726060189</v>
      </c>
      <c r="J247" s="53">
        <f>IFERROR(HLOOKUP($D247,'BSX-II-LD-TS-CLS-AMBER'!$D$32:$S$47,$A247,FALSE),"")</f>
        <v>25531.099111178384</v>
      </c>
      <c r="K247" s="53">
        <f>IFERROR(HLOOKUP($D247&amp;K$4,'BUG '!$D$41:$AY$56,$A247,FALSE),"")</f>
        <v>3</v>
      </c>
      <c r="L247" s="53">
        <f>IFERROR(HLOOKUP($D247&amp;L$4,'BUG '!$D$41:$AY$56,$A247,FALSE),"")</f>
        <v>0</v>
      </c>
      <c r="M247" s="53">
        <f>IFERROR(HLOOKUP($D247&amp;M$4,'BUG '!$D$41:$AY$56,$A247,FALSE),"")</f>
        <v>4</v>
      </c>
      <c r="N247" s="53">
        <f>IFERROR(HLOOKUP($D247,'BSX-II-LD-TS-CLS-AMBER'!$W$32:$AL$47,$A247,FALSE),"")</f>
        <v>105.73185296310891</v>
      </c>
      <c r="O247" s="53">
        <f>IFERROR(HLOOKUP($D247,'BSX-II-LD-TS-CLS-AMBER'!$D$50:$S$65,$A247,FALSE),"")</f>
        <v>25531.099111178381</v>
      </c>
      <c r="P247" s="53">
        <f>IFERROR(HLOOKUP($D247&amp;P$4,'BUG '!$D$59:$AY$74,$A247,FALSE),"")</f>
        <v>3</v>
      </c>
      <c r="Q247" s="53">
        <f>IFERROR(HLOOKUP($D247&amp;Q$4,'BUG '!$D$59:$AY$74,$A247,FALSE),"")</f>
        <v>0</v>
      </c>
      <c r="R247" s="53">
        <f>IFERROR(HLOOKUP($D247&amp;R$4,'BUG '!$D$59:$AY$74,$A247,FALSE),"")</f>
        <v>4</v>
      </c>
      <c r="S247" s="53">
        <f>IFERROR(HLOOKUP($D247,'BSX-II-LD-TS-CLS-AMBER'!$W$50:$AL$65,$A247,FALSE),"")</f>
        <v>105.73185296310889</v>
      </c>
      <c r="T247" s="53">
        <f>IFERROR(HLOOKUP($D247,'BSX-II-LD-TS-CLS-AMBER'!$D$68:$S$83,$A247,FALSE),"")</f>
        <v>25311.546078395171</v>
      </c>
      <c r="U247" s="53">
        <f>IFERROR(HLOOKUP($D247&amp;U$4,'BUG '!$D$77:$AY$92,$A247,FALSE),"")</f>
        <v>3</v>
      </c>
      <c r="V247" s="53">
        <f>IFERROR(HLOOKUP($D247&amp;V$4,'BUG '!$D$77:$AY$92,$A247,FALSE),"")</f>
        <v>0</v>
      </c>
      <c r="W247" s="53">
        <f>IFERROR(HLOOKUP($D247&amp;W$4,'BUG '!$D$77:$AY$92,$A247,FALSE),"")</f>
        <v>4</v>
      </c>
      <c r="X247" s="53">
        <f>IFERROR(HLOOKUP($D247,'BSX-II-LD-TS-CLS-AMBER'!$W$68:$AL$83,$A247,FALSE),"")</f>
        <v>104.82261874335393</v>
      </c>
      <c r="Y247" s="53">
        <f>IFERROR(HLOOKUP($D247,'BSX-II-LD-TS-CLS-AMBER'!$D$86:$S$101,$A247,FALSE),"")</f>
        <v>26643.732715432368</v>
      </c>
      <c r="Z247" s="53">
        <f>IFERROR(HLOOKUP($D247&amp;Z$4,'BUG '!$D$95:$AY$110,$A247,FALSE),"")</f>
        <v>3</v>
      </c>
      <c r="AA247" s="53">
        <f>IFERROR(HLOOKUP($D247&amp;AA$4,'BUG '!$D$95:$AY$110,$A247,FALSE),"")</f>
        <v>0</v>
      </c>
      <c r="AB247" s="53">
        <f>IFERROR(HLOOKUP($D247&amp;AB$4,'BUG '!$D$95:$AY$110,$A247,FALSE),"")</f>
        <v>4</v>
      </c>
      <c r="AC247" s="53">
        <f>IFERROR(HLOOKUP($D247,'BSX-II-LD-TS-CLS-AMBER'!$W$86:$AL$101,$A247,FALSE),"")</f>
        <v>110.33959868273165</v>
      </c>
    </row>
    <row r="248" spans="1:29" ht="15.75" thickBot="1" x14ac:dyDescent="0.3">
      <c r="A248" s="45">
        <v>16</v>
      </c>
      <c r="B248" s="86"/>
      <c r="C248" s="89"/>
      <c r="D248" s="54" t="s">
        <v>13</v>
      </c>
      <c r="E248" s="53">
        <f>IFERROR(HLOOKUP($D248,'BSX-II-LD-TS-CLS-AMBER'!$D$14:$S$29,$A248,FALSE),"")</f>
        <v>23200.963633185205</v>
      </c>
      <c r="F248" s="53">
        <f>IFERROR(HLOOKUP($D248&amp;F$4,'BUG '!$D$23:$AY$38,$A248,FALSE),"")</f>
        <v>4</v>
      </c>
      <c r="G248" s="53">
        <f>IFERROR(HLOOKUP($D248&amp;G$4,'BUG '!$D$23:$AY$38,$A248,FALSE),"")</f>
        <v>0</v>
      </c>
      <c r="H248" s="53">
        <f>IFERROR(HLOOKUP($D248&amp;H$4,'BUG '!$D$23:$AY$38,$A248,FALSE),"")</f>
        <v>4</v>
      </c>
      <c r="I248" s="53">
        <f>IFERROR(HLOOKUP($D248,'BSX-II-LD-TS-CLS-AMBER'!$W$14:$AL$29,$A248,FALSE),"")</f>
        <v>96.0820709200229</v>
      </c>
      <c r="J248" s="53">
        <f>IFERROR(HLOOKUP($D248,'BSX-II-LD-TS-CLS-AMBER'!$D$32:$S$47,$A248,FALSE),"")</f>
        <v>25218.43873172305</v>
      </c>
      <c r="K248" s="53">
        <f>IFERROR(HLOOKUP($D248&amp;K$4,'BUG '!$D$41:$AY$56,$A248,FALSE),"")</f>
        <v>4</v>
      </c>
      <c r="L248" s="53">
        <f>IFERROR(HLOOKUP($D248&amp;L$4,'BUG '!$D$41:$AY$56,$A248,FALSE),"")</f>
        <v>0</v>
      </c>
      <c r="M248" s="53">
        <f>IFERROR(HLOOKUP($D248&amp;M$4,'BUG '!$D$41:$AY$56,$A248,FALSE),"")</f>
        <v>4</v>
      </c>
      <c r="N248" s="53">
        <f>IFERROR(HLOOKUP($D248,'BSX-II-LD-TS-CLS-AMBER'!$W$32:$AL$47,$A248,FALSE),"")</f>
        <v>104.43703360872054</v>
      </c>
      <c r="O248" s="53">
        <f>IFERROR(HLOOKUP($D248,'BSX-II-LD-TS-CLS-AMBER'!$D$50:$S$65,$A248,FALSE),"")</f>
        <v>25218.43873172305</v>
      </c>
      <c r="P248" s="53">
        <f>IFERROR(HLOOKUP($D248&amp;P$4,'BUG '!$D$59:$AY$74,$A248,FALSE),"")</f>
        <v>4</v>
      </c>
      <c r="Q248" s="53">
        <f>IFERROR(HLOOKUP($D248&amp;Q$4,'BUG '!$D$59:$AY$74,$A248,FALSE),"")</f>
        <v>0</v>
      </c>
      <c r="R248" s="53">
        <f>IFERROR(HLOOKUP($D248&amp;R$4,'BUG '!$D$59:$AY$74,$A248,FALSE),"")</f>
        <v>4</v>
      </c>
      <c r="S248" s="53">
        <f>IFERROR(HLOOKUP($D248,'BSX-II-LD-TS-CLS-AMBER'!$W$50:$AL$65,$A248,FALSE),"")</f>
        <v>104.43703360872054</v>
      </c>
      <c r="T248" s="53">
        <f>IFERROR(HLOOKUP($D248,'BSX-II-LD-TS-CLS-AMBER'!$D$68:$S$83,$A248,FALSE),"")</f>
        <v>25084.310673232179</v>
      </c>
      <c r="U248" s="53">
        <f>IFERROR(HLOOKUP($D248&amp;U$4,'BUG '!$D$77:$AY$92,$A248,FALSE),"")</f>
        <v>4</v>
      </c>
      <c r="V248" s="53">
        <f>IFERROR(HLOOKUP($D248&amp;V$4,'BUG '!$D$77:$AY$92,$A248,FALSE),"")</f>
        <v>0</v>
      </c>
      <c r="W248" s="53">
        <f>IFERROR(HLOOKUP($D248&amp;W$4,'BUG '!$D$77:$AY$92,$A248,FALSE),"")</f>
        <v>4</v>
      </c>
      <c r="X248" s="53">
        <f>IFERROR(HLOOKUP($D248,'BSX-II-LD-TS-CLS-AMBER'!$W$68:$AL$83,$A248,FALSE),"")</f>
        <v>103.8815695412776</v>
      </c>
      <c r="Y248" s="53">
        <f>IFERROR(HLOOKUP($D248,'BSX-II-LD-TS-CLS-AMBER'!$D$86:$S$101,$A248,FALSE),"")</f>
        <v>26317.446739860476</v>
      </c>
      <c r="Z248" s="53">
        <f>IFERROR(HLOOKUP($D248&amp;Z$4,'BUG '!$D$95:$AY$110,$A248,FALSE),"")</f>
        <v>4</v>
      </c>
      <c r="AA248" s="53">
        <f>IFERROR(HLOOKUP($D248&amp;AA$4,'BUG '!$D$95:$AY$110,$A248,FALSE),"")</f>
        <v>0</v>
      </c>
      <c r="AB248" s="53">
        <f>IFERROR(HLOOKUP($D248&amp;AB$4,'BUG '!$D$95:$AY$110,$A248,FALSE),"")</f>
        <v>4</v>
      </c>
      <c r="AC248" s="53">
        <f>IFERROR(HLOOKUP($D248,'BSX-II-LD-TS-CLS-AMBER'!$W$86:$AL$101,$A248,FALSE),"")</f>
        <v>108.98835169399597</v>
      </c>
    </row>
    <row r="249" spans="1:29" ht="15.75" thickBot="1" x14ac:dyDescent="0.3">
      <c r="A249" s="45">
        <v>16</v>
      </c>
      <c r="B249" s="86"/>
      <c r="C249" s="89"/>
      <c r="D249" s="54" t="s">
        <v>145</v>
      </c>
      <c r="E249" s="53">
        <f>IFERROR(HLOOKUP($D249,'BSX-II-LD-TS-CLS-AMBER'!$D$14:$S$29,$A249,FALSE),"")</f>
        <v>23349.806808611065</v>
      </c>
      <c r="F249" s="53">
        <f>IFERROR(HLOOKUP($D249&amp;F$4,'BUG '!$D$23:$AY$38,$A249,FALSE),"")</f>
        <v>4</v>
      </c>
      <c r="G249" s="53">
        <f>IFERROR(HLOOKUP($D249&amp;G$4,'BUG '!$D$23:$AY$38,$A249,FALSE),"")</f>
        <v>0</v>
      </c>
      <c r="H249" s="53">
        <f>IFERROR(HLOOKUP($D249&amp;H$4,'BUG '!$D$23:$AY$38,$A249,FALSE),"")</f>
        <v>3</v>
      </c>
      <c r="I249" s="53">
        <f>IFERROR(HLOOKUP($D249,'BSX-II-LD-TS-CLS-AMBER'!$W$14:$AL$29,$A249,FALSE),"")</f>
        <v>96.698474650632321</v>
      </c>
      <c r="J249" s="53">
        <f>IFERROR(HLOOKUP($D249,'BSX-II-LD-TS-CLS-AMBER'!$D$32:$S$47,$A249,FALSE),"")</f>
        <v>25380.224791968551</v>
      </c>
      <c r="K249" s="53">
        <f>IFERROR(HLOOKUP($D249&amp;K$4,'BUG '!$D$41:$AY$56,$A249,FALSE),"")</f>
        <v>4</v>
      </c>
      <c r="L249" s="53">
        <f>IFERROR(HLOOKUP($D249&amp;L$4,'BUG '!$D$41:$AY$56,$A249,FALSE),"")</f>
        <v>0</v>
      </c>
      <c r="M249" s="53">
        <f>IFERROR(HLOOKUP($D249&amp;M$4,'BUG '!$D$41:$AY$56,$A249,FALSE),"")</f>
        <v>3</v>
      </c>
      <c r="N249" s="53">
        <f>IFERROR(HLOOKUP($D249,'BSX-II-LD-TS-CLS-AMBER'!$W$32:$AL$47,$A249,FALSE),"")</f>
        <v>105.10703766373079</v>
      </c>
      <c r="O249" s="53">
        <f>IFERROR(HLOOKUP($D249,'BSX-II-LD-TS-CLS-AMBER'!$D$50:$S$65,$A249,FALSE),"")</f>
        <v>25380.224791968551</v>
      </c>
      <c r="P249" s="53">
        <f>IFERROR(HLOOKUP($D249&amp;P$4,'BUG '!$D$59:$AY$74,$A249,FALSE),"")</f>
        <v>4</v>
      </c>
      <c r="Q249" s="53">
        <f>IFERROR(HLOOKUP($D249&amp;Q$4,'BUG '!$D$59:$AY$74,$A249,FALSE),"")</f>
        <v>0</v>
      </c>
      <c r="R249" s="53">
        <f>IFERROR(HLOOKUP($D249&amp;R$4,'BUG '!$D$59:$AY$74,$A249,FALSE),"")</f>
        <v>3</v>
      </c>
      <c r="S249" s="53">
        <f>IFERROR(HLOOKUP($D249,'BSX-II-LD-TS-CLS-AMBER'!$W$50:$AL$65,$A249,FALSE),"")</f>
        <v>105.10703766373079</v>
      </c>
      <c r="T249" s="53">
        <f>IFERROR(HLOOKUP($D249,'BSX-II-LD-TS-CLS-AMBER'!$D$68:$S$83,$A249,FALSE),"")</f>
        <v>25161.969193119046</v>
      </c>
      <c r="U249" s="53">
        <f>IFERROR(HLOOKUP($D249&amp;U$4,'BUG '!$D$77:$AY$92,$A249,FALSE),"")</f>
        <v>4</v>
      </c>
      <c r="V249" s="53">
        <f>IFERROR(HLOOKUP($D249&amp;V$4,'BUG '!$D$77:$AY$92,$A249,FALSE),"")</f>
        <v>0</v>
      </c>
      <c r="W249" s="53">
        <f>IFERROR(HLOOKUP($D249&amp;W$4,'BUG '!$D$77:$AY$92,$A249,FALSE),"")</f>
        <v>3</v>
      </c>
      <c r="X249" s="53">
        <f>IFERROR(HLOOKUP($D249,'BSX-II-LD-TS-CLS-AMBER'!$W$68:$AL$83,$A249,FALSE),"")</f>
        <v>104.20317650266439</v>
      </c>
      <c r="Y249" s="53">
        <f>IFERROR(HLOOKUP($D249,'BSX-II-LD-TS-CLS-AMBER'!$D$86:$S$101,$A249,FALSE),"")</f>
        <v>26486.283362502254</v>
      </c>
      <c r="Z249" s="53">
        <f>IFERROR(HLOOKUP($D249&amp;Z$4,'BUG '!$D$95:$AY$110,$A249,FALSE),"")</f>
        <v>4</v>
      </c>
      <c r="AA249" s="53">
        <f>IFERROR(HLOOKUP($D249&amp;AA$4,'BUG '!$D$95:$AY$110,$A249,FALSE),"")</f>
        <v>0</v>
      </c>
      <c r="AB249" s="53">
        <f>IFERROR(HLOOKUP($D249&amp;AB$4,'BUG '!$D$95:$AY$110,$A249,FALSE),"")</f>
        <v>3</v>
      </c>
      <c r="AC249" s="53">
        <f>IFERROR(HLOOKUP($D249,'BSX-II-LD-TS-CLS-AMBER'!$W$86:$AL$101,$A249,FALSE),"")</f>
        <v>109.68755421881529</v>
      </c>
    </row>
    <row r="250" spans="1:29" ht="15.75" thickBot="1" x14ac:dyDescent="0.3">
      <c r="A250" s="45">
        <v>16</v>
      </c>
      <c r="B250" s="86"/>
      <c r="C250" s="89"/>
      <c r="D250" s="54" t="s">
        <v>14</v>
      </c>
      <c r="E250" s="53">
        <f>IFERROR(HLOOKUP($D250,'BSX-II-LD-TS-CLS-AMBER'!$D$14:$S$29,$A250,FALSE),"")</f>
        <v>20932.516513820672</v>
      </c>
      <c r="F250" s="53">
        <f>IFERROR(HLOOKUP($D250&amp;F$4,'BUG '!$D$23:$AY$38,$A250,FALSE),"")</f>
        <v>4</v>
      </c>
      <c r="G250" s="53">
        <f>IFERROR(HLOOKUP($D250&amp;G$4,'BUG '!$D$23:$AY$38,$A250,FALSE),"")</f>
        <v>0</v>
      </c>
      <c r="H250" s="53">
        <f>IFERROR(HLOOKUP($D250&amp;H$4,'BUG '!$D$23:$AY$38,$A250,FALSE),"")</f>
        <v>4</v>
      </c>
      <c r="I250" s="53">
        <f>IFERROR(HLOOKUP($D250,'BSX-II-LD-TS-CLS-AMBER'!$W$14:$AL$29,$A250,FALSE),"")</f>
        <v>86.687758664416734</v>
      </c>
      <c r="J250" s="53">
        <f>IFERROR(HLOOKUP($D250,'BSX-II-LD-TS-CLS-AMBER'!$D$32:$S$47,$A250,FALSE),"")</f>
        <v>22752.735341109423</v>
      </c>
      <c r="K250" s="53">
        <f>IFERROR(HLOOKUP($D250&amp;K$4,'BUG '!$D$41:$AY$56,$A250,FALSE),"")</f>
        <v>4</v>
      </c>
      <c r="L250" s="53">
        <f>IFERROR(HLOOKUP($D250&amp;L$4,'BUG '!$D$41:$AY$56,$A250,FALSE),"")</f>
        <v>0</v>
      </c>
      <c r="M250" s="53">
        <f>IFERROR(HLOOKUP($D250&amp;M$4,'BUG '!$D$41:$AY$56,$A250,FALSE),"")</f>
        <v>4</v>
      </c>
      <c r="N250" s="53">
        <f>IFERROR(HLOOKUP($D250,'BSX-II-LD-TS-CLS-AMBER'!$W$32:$AL$47,$A250,FALSE),"")</f>
        <v>94.225824635235568</v>
      </c>
      <c r="O250" s="53">
        <f>IFERROR(HLOOKUP($D250,'BSX-II-LD-TS-CLS-AMBER'!$D$50:$S$65,$A250,FALSE),"")</f>
        <v>22752.735341109423</v>
      </c>
      <c r="P250" s="53">
        <f>IFERROR(HLOOKUP($D250&amp;P$4,'BUG '!$D$59:$AY$74,$A250,FALSE),"")</f>
        <v>4</v>
      </c>
      <c r="Q250" s="53">
        <f>IFERROR(HLOOKUP($D250&amp;Q$4,'BUG '!$D$59:$AY$74,$A250,FALSE),"")</f>
        <v>0</v>
      </c>
      <c r="R250" s="53">
        <f>IFERROR(HLOOKUP($D250&amp;R$4,'BUG '!$D$59:$AY$74,$A250,FALSE),"")</f>
        <v>4</v>
      </c>
      <c r="S250" s="53">
        <f>IFERROR(HLOOKUP($D250,'BSX-II-LD-TS-CLS-AMBER'!$W$50:$AL$65,$A250,FALSE),"")</f>
        <v>94.225824635235568</v>
      </c>
      <c r="T250" s="53">
        <f>IFERROR(HLOOKUP($D250,'BSX-II-LD-TS-CLS-AMBER'!$D$68:$S$83,$A250,FALSE),"")</f>
        <v>22631.721496869312</v>
      </c>
      <c r="U250" s="53">
        <f>IFERROR(HLOOKUP($D250&amp;U$4,'BUG '!$D$77:$AY$92,$A250,FALSE),"")</f>
        <v>4</v>
      </c>
      <c r="V250" s="53">
        <f>IFERROR(HLOOKUP($D250&amp;V$4,'BUG '!$D$77:$AY$92,$A250,FALSE),"")</f>
        <v>0</v>
      </c>
      <c r="W250" s="53">
        <f>IFERROR(HLOOKUP($D250&amp;W$4,'BUG '!$D$77:$AY$92,$A250,FALSE),"")</f>
        <v>4</v>
      </c>
      <c r="X250" s="53">
        <f>IFERROR(HLOOKUP($D250,'BSX-II-LD-TS-CLS-AMBER'!$W$68:$AL$83,$A250,FALSE),"")</f>
        <v>93.724670418177439</v>
      </c>
      <c r="Y250" s="53">
        <f>IFERROR(HLOOKUP($D250,'BSX-II-LD-TS-CLS-AMBER'!$D$86:$S$101,$A250,FALSE),"")</f>
        <v>23744.289124946787</v>
      </c>
      <c r="Z250" s="53">
        <f>IFERROR(HLOOKUP($D250&amp;Z$4,'BUG '!$D$95:$AY$110,$A250,FALSE),"")</f>
        <v>4</v>
      </c>
      <c r="AA250" s="53">
        <f>IFERROR(HLOOKUP($D250&amp;AA$4,'BUG '!$D$95:$AY$110,$A250,FALSE),"")</f>
        <v>0</v>
      </c>
      <c r="AB250" s="53">
        <f>IFERROR(HLOOKUP($D250&amp;AB$4,'BUG '!$D$95:$AY$110,$A250,FALSE),"")</f>
        <v>4</v>
      </c>
      <c r="AC250" s="53">
        <f>IFERROR(HLOOKUP($D250,'BSX-II-LD-TS-CLS-AMBER'!$W$86:$AL$101,$A250,FALSE),"")</f>
        <v>98.332142910887256</v>
      </c>
    </row>
    <row r="251" spans="1:29" ht="15.75" thickBot="1" x14ac:dyDescent="0.3">
      <c r="A251" s="45">
        <v>16</v>
      </c>
      <c r="B251" s="86"/>
      <c r="C251" s="89"/>
      <c r="D251" s="54" t="s">
        <v>15</v>
      </c>
      <c r="E251" s="53">
        <f>IFERROR(HLOOKUP($D251,'BSX-II-LD-TS-CLS-AMBER'!$D$14:$S$29,$A251,FALSE),"")</f>
        <v>18889.292466178205</v>
      </c>
      <c r="F251" s="53">
        <f>IFERROR(HLOOKUP($D251&amp;F$4,'BUG '!$D$23:$AY$38,$A251,FALSE),"")</f>
        <v>4</v>
      </c>
      <c r="G251" s="53">
        <f>IFERROR(HLOOKUP($D251&amp;G$4,'BUG '!$D$23:$AY$38,$A251,FALSE),"")</f>
        <v>0</v>
      </c>
      <c r="H251" s="53">
        <f>IFERROR(HLOOKUP($D251&amp;H$4,'BUG '!$D$23:$AY$38,$A251,FALSE),"")</f>
        <v>4</v>
      </c>
      <c r="I251" s="53">
        <f>IFERROR(HLOOKUP($D251,'BSX-II-LD-TS-CLS-AMBER'!$W$14:$AL$29,$A251,FALSE),"")</f>
        <v>78.226161941327177</v>
      </c>
      <c r="J251" s="53">
        <f>IFERROR(HLOOKUP($D251,'BSX-II-LD-TS-CLS-AMBER'!$D$32:$S$47,$A251,FALSE),"")</f>
        <v>20531.83963715022</v>
      </c>
      <c r="K251" s="53">
        <f>IFERROR(HLOOKUP($D251&amp;K$4,'BUG '!$D$41:$AY$56,$A251,FALSE),"")</f>
        <v>4</v>
      </c>
      <c r="L251" s="53">
        <f>IFERROR(HLOOKUP($D251&amp;L$4,'BUG '!$D$41:$AY$56,$A251,FALSE),"")</f>
        <v>0</v>
      </c>
      <c r="M251" s="53">
        <f>IFERROR(HLOOKUP($D251&amp;M$4,'BUG '!$D$41:$AY$56,$A251,FALSE),"")</f>
        <v>4</v>
      </c>
      <c r="N251" s="53">
        <f>IFERROR(HLOOKUP($D251,'BSX-II-LD-TS-CLS-AMBER'!$W$32:$AL$47,$A251,FALSE),"")</f>
        <v>85.028436892746925</v>
      </c>
      <c r="O251" s="53">
        <f>IFERROR(HLOOKUP($D251,'BSX-II-LD-TS-CLS-AMBER'!$D$50:$S$65,$A251,FALSE),"")</f>
        <v>20531.83963715022</v>
      </c>
      <c r="P251" s="53">
        <f>IFERROR(HLOOKUP($D251&amp;P$4,'BUG '!$D$59:$AY$74,$A251,FALSE),"")</f>
        <v>4</v>
      </c>
      <c r="Q251" s="53">
        <f>IFERROR(HLOOKUP($D251&amp;Q$4,'BUG '!$D$59:$AY$74,$A251,FALSE),"")</f>
        <v>0</v>
      </c>
      <c r="R251" s="53">
        <f>IFERROR(HLOOKUP($D251&amp;R$4,'BUG '!$D$59:$AY$74,$A251,FALSE),"")</f>
        <v>4</v>
      </c>
      <c r="S251" s="53">
        <f>IFERROR(HLOOKUP($D251,'BSX-II-LD-TS-CLS-AMBER'!$W$50:$AL$65,$A251,FALSE),"")</f>
        <v>85.028436892746925</v>
      </c>
      <c r="T251" s="53">
        <f>IFERROR(HLOOKUP($D251,'BSX-II-LD-TS-CLS-AMBER'!$D$68:$S$83,$A251,FALSE),"")</f>
        <v>20422.637960667664</v>
      </c>
      <c r="U251" s="53">
        <f>IFERROR(HLOOKUP($D251&amp;U$4,'BUG '!$D$77:$AY$92,$A251,FALSE),"")</f>
        <v>4</v>
      </c>
      <c r="V251" s="53">
        <f>IFERROR(HLOOKUP($D251&amp;V$4,'BUG '!$D$77:$AY$92,$A251,FALSE),"")</f>
        <v>0</v>
      </c>
      <c r="W251" s="53">
        <f>IFERROR(HLOOKUP($D251&amp;W$4,'BUG '!$D$77:$AY$92,$A251,FALSE),"")</f>
        <v>4</v>
      </c>
      <c r="X251" s="53">
        <f>IFERROR(HLOOKUP($D251,'BSX-II-LD-TS-CLS-AMBER'!$W$68:$AL$83,$A251,FALSE),"")</f>
        <v>84.576200365408255</v>
      </c>
      <c r="Y251" s="53">
        <f>IFERROR(HLOOKUP($D251,'BSX-II-LD-TS-CLS-AMBER'!$D$86:$S$101,$A251,FALSE),"")</f>
        <v>21426.607803533047</v>
      </c>
      <c r="Z251" s="53">
        <f>IFERROR(HLOOKUP($D251&amp;Z$4,'BUG '!$D$95:$AY$110,$A251,FALSE),"")</f>
        <v>4</v>
      </c>
      <c r="AA251" s="53">
        <f>IFERROR(HLOOKUP($D251&amp;AA$4,'BUG '!$D$95:$AY$110,$A251,FALSE),"")</f>
        <v>0</v>
      </c>
      <c r="AB251" s="53">
        <f>IFERROR(HLOOKUP($D251&amp;AB$4,'BUG '!$D$95:$AY$110,$A251,FALSE),"")</f>
        <v>4</v>
      </c>
      <c r="AC251" s="53">
        <f>IFERROR(HLOOKUP($D251,'BSX-II-LD-TS-CLS-AMBER'!$W$86:$AL$101,$A251,FALSE),"")</f>
        <v>88.733937223621368</v>
      </c>
    </row>
    <row r="252" spans="1:29" ht="15.75" thickBot="1" x14ac:dyDescent="0.3">
      <c r="A252" s="45">
        <v>16</v>
      </c>
      <c r="B252" s="86"/>
      <c r="C252" s="89"/>
      <c r="D252" s="54" t="s">
        <v>18</v>
      </c>
      <c r="E252" s="53">
        <f>IFERROR(HLOOKUP($D252,'BSX-II-LD-TS-CLS-AMBER'!$D$14:$S$29,$A252,FALSE),"")</f>
        <v>27561.416243386535</v>
      </c>
      <c r="F252" s="53">
        <f>IFERROR(HLOOKUP($D252&amp;F$4,'BUG '!$D$23:$AY$38,$A252,FALSE),"")</f>
        <v>5</v>
      </c>
      <c r="G252" s="53">
        <f>IFERROR(HLOOKUP($D252&amp;G$4,'BUG '!$D$23:$AY$38,$A252,FALSE),"")</f>
        <v>0</v>
      </c>
      <c r="H252" s="53">
        <f>IFERROR(HLOOKUP($D252&amp;H$4,'BUG '!$D$23:$AY$38,$A252,FALSE),"")</f>
        <v>5</v>
      </c>
      <c r="I252" s="53">
        <f>IFERROR(HLOOKUP($D252,'BSX-II-LD-TS-CLS-AMBER'!$W$14:$AL$29,$A252,FALSE),"")</f>
        <v>114.1399983216894</v>
      </c>
      <c r="J252" s="53">
        <f>IFERROR(HLOOKUP($D252,'BSX-II-LD-TS-CLS-AMBER'!$D$32:$S$47,$A252,FALSE),"")</f>
        <v>29958.061134115796</v>
      </c>
      <c r="K252" s="53">
        <f>IFERROR(HLOOKUP($D252&amp;K$4,'BUG '!$D$41:$AY$56,$A252,FALSE),"")</f>
        <v>5</v>
      </c>
      <c r="L252" s="53">
        <f>IFERROR(HLOOKUP($D252&amp;L$4,'BUG '!$D$41:$AY$56,$A252,FALSE),"")</f>
        <v>0</v>
      </c>
      <c r="M252" s="53">
        <f>IFERROR(HLOOKUP($D252&amp;M$4,'BUG '!$D$41:$AY$56,$A252,FALSE),"")</f>
        <v>5</v>
      </c>
      <c r="N252" s="53">
        <f>IFERROR(HLOOKUP($D252,'BSX-II-LD-TS-CLS-AMBER'!$W$32:$AL$47,$A252,FALSE),"")</f>
        <v>124.06521556705368</v>
      </c>
      <c r="O252" s="53">
        <f>IFERROR(HLOOKUP($D252,'BSX-II-LD-TS-CLS-AMBER'!$D$50:$S$65,$A252,FALSE),"")</f>
        <v>29958.061134115796</v>
      </c>
      <c r="P252" s="53">
        <f>IFERROR(HLOOKUP($D252&amp;P$4,'BUG '!$D$59:$AY$74,$A252,FALSE),"")</f>
        <v>5</v>
      </c>
      <c r="Q252" s="53">
        <f>IFERROR(HLOOKUP($D252&amp;Q$4,'BUG '!$D$59:$AY$74,$A252,FALSE),"")</f>
        <v>0</v>
      </c>
      <c r="R252" s="53">
        <f>IFERROR(HLOOKUP($D252&amp;R$4,'BUG '!$D$59:$AY$74,$A252,FALSE),"")</f>
        <v>5</v>
      </c>
      <c r="S252" s="53">
        <f>IFERROR(HLOOKUP($D252,'BSX-II-LD-TS-CLS-AMBER'!$W$50:$AL$65,$A252,FALSE),"")</f>
        <v>124.06521556705368</v>
      </c>
      <c r="T252" s="53">
        <f>IFERROR(HLOOKUP($D252,'BSX-II-LD-TS-CLS-AMBER'!$D$68:$S$83,$A252,FALSE),"")</f>
        <v>29798.724681180865</v>
      </c>
      <c r="U252" s="53">
        <f>IFERROR(HLOOKUP($D252&amp;U$4,'BUG '!$D$77:$AY$92,$A252,FALSE),"")</f>
        <v>5</v>
      </c>
      <c r="V252" s="53">
        <f>IFERROR(HLOOKUP($D252&amp;V$4,'BUG '!$D$77:$AY$92,$A252,FALSE),"")</f>
        <v>0</v>
      </c>
      <c r="W252" s="53">
        <f>IFERROR(HLOOKUP($D252&amp;W$4,'BUG '!$D$77:$AY$92,$A252,FALSE),"")</f>
        <v>5</v>
      </c>
      <c r="X252" s="53">
        <f>IFERROR(HLOOKUP($D252,'BSX-II-LD-TS-CLS-AMBER'!$W$68:$AL$83,$A252,FALSE),"")</f>
        <v>123.40535606237599</v>
      </c>
      <c r="Y252" s="53">
        <f>IFERROR(HLOOKUP($D252,'BSX-II-LD-TS-CLS-AMBER'!$D$86:$S$101,$A252,FALSE),"")</f>
        <v>31263.619715474266</v>
      </c>
      <c r="Z252" s="53">
        <f>IFERROR(HLOOKUP($D252&amp;Z$4,'BUG '!$D$95:$AY$110,$A252,FALSE),"")</f>
        <v>5</v>
      </c>
      <c r="AA252" s="53">
        <f>IFERROR(HLOOKUP($D252&amp;AA$4,'BUG '!$D$95:$AY$110,$A252,FALSE),"")</f>
        <v>0</v>
      </c>
      <c r="AB252" s="53">
        <f>IFERROR(HLOOKUP($D252&amp;AB$4,'BUG '!$D$95:$AY$110,$A252,FALSE),"")</f>
        <v>5</v>
      </c>
      <c r="AC252" s="53">
        <f>IFERROR(HLOOKUP($D252,'BSX-II-LD-TS-CLS-AMBER'!$W$86:$AL$101,$A252,FALSE),"")</f>
        <v>129.47192083100688</v>
      </c>
    </row>
    <row r="253" spans="1:29" ht="15.75" thickBot="1" x14ac:dyDescent="0.3">
      <c r="A253" s="45">
        <v>16</v>
      </c>
      <c r="B253" s="86"/>
      <c r="C253" s="89"/>
      <c r="D253" s="54" t="s">
        <v>19</v>
      </c>
      <c r="E253" s="53">
        <f>IFERROR(HLOOKUP($D253,'BSX-II-LD-TS-CLS-AMBER'!$D$14:$S$29,$A253,FALSE),"")</f>
        <v>27334.38039308137</v>
      </c>
      <c r="F253" s="53">
        <f>IFERROR(HLOOKUP($D253&amp;F$4,'BUG '!$D$23:$AY$38,$A253,FALSE),"")</f>
        <v>5</v>
      </c>
      <c r="G253" s="53">
        <f>IFERROR(HLOOKUP($D253&amp;G$4,'BUG '!$D$23:$AY$38,$A253,FALSE),"")</f>
        <v>0</v>
      </c>
      <c r="H253" s="53">
        <f>IFERROR(HLOOKUP($D253&amp;H$4,'BUG '!$D$23:$AY$38,$A253,FALSE),"")</f>
        <v>5</v>
      </c>
      <c r="I253" s="53">
        <f>IFERROR(HLOOKUP($D253,'BSX-II-LD-TS-CLS-AMBER'!$W$14:$AL$29,$A253,FALSE),"")</f>
        <v>113.19977553545965</v>
      </c>
      <c r="J253" s="53">
        <f>IFERROR(HLOOKUP($D253,'BSX-II-LD-TS-CLS-AMBER'!$D$32:$S$47,$A253,FALSE),"")</f>
        <v>29711.283035958011</v>
      </c>
      <c r="K253" s="53">
        <f>IFERROR(HLOOKUP($D253&amp;K$4,'BUG '!$D$41:$AY$56,$A253,FALSE),"")</f>
        <v>5</v>
      </c>
      <c r="L253" s="53">
        <f>IFERROR(HLOOKUP($D253&amp;L$4,'BUG '!$D$41:$AY$56,$A253,FALSE),"")</f>
        <v>0</v>
      </c>
      <c r="M253" s="53">
        <f>IFERROR(HLOOKUP($D253&amp;M$4,'BUG '!$D$41:$AY$56,$A253,FALSE),"")</f>
        <v>5</v>
      </c>
      <c r="N253" s="53">
        <f>IFERROR(HLOOKUP($D253,'BSX-II-LD-TS-CLS-AMBER'!$W$32:$AL$47,$A253,FALSE),"")</f>
        <v>123.04323427767353</v>
      </c>
      <c r="O253" s="53">
        <f>IFERROR(HLOOKUP($D253,'BSX-II-LD-TS-CLS-AMBER'!$D$50:$S$65,$A253,FALSE),"")</f>
        <v>29711.283035958011</v>
      </c>
      <c r="P253" s="53">
        <f>IFERROR(HLOOKUP($D253&amp;P$4,'BUG '!$D$59:$AY$74,$A253,FALSE),"")</f>
        <v>5</v>
      </c>
      <c r="Q253" s="53">
        <f>IFERROR(HLOOKUP($D253&amp;Q$4,'BUG '!$D$59:$AY$74,$A253,FALSE),"")</f>
        <v>0</v>
      </c>
      <c r="R253" s="53">
        <f>IFERROR(HLOOKUP($D253&amp;R$4,'BUG '!$D$59:$AY$74,$A253,FALSE),"")</f>
        <v>5</v>
      </c>
      <c r="S253" s="53">
        <f>IFERROR(HLOOKUP($D253,'BSX-II-LD-TS-CLS-AMBER'!$W$50:$AL$65,$A253,FALSE),"")</f>
        <v>123.04323427767353</v>
      </c>
      <c r="T253" s="53">
        <f>IFERROR(HLOOKUP($D253,'BSX-II-LD-TS-CLS-AMBER'!$D$68:$S$83,$A253,FALSE),"")</f>
        <v>29553.25910944615</v>
      </c>
      <c r="U253" s="53">
        <f>IFERROR(HLOOKUP($D253&amp;U$4,'BUG '!$D$77:$AY$92,$A253,FALSE),"")</f>
        <v>5</v>
      </c>
      <c r="V253" s="53">
        <f>IFERROR(HLOOKUP($D253&amp;V$4,'BUG '!$D$77:$AY$92,$A253,FALSE),"")</f>
        <v>0</v>
      </c>
      <c r="W253" s="53">
        <f>IFERROR(HLOOKUP($D253&amp;W$4,'BUG '!$D$77:$AY$92,$A253,FALSE),"")</f>
        <v>5</v>
      </c>
      <c r="X253" s="53">
        <f>IFERROR(HLOOKUP($D253,'BSX-II-LD-TS-CLS-AMBER'!$W$68:$AL$83,$A253,FALSE),"")</f>
        <v>122.38881033415871</v>
      </c>
      <c r="Y253" s="53">
        <f>IFERROR(HLOOKUP($D253,'BSX-II-LD-TS-CLS-AMBER'!$D$86:$S$101,$A253,FALSE),"")</f>
        <v>31006.08714084022</v>
      </c>
      <c r="Z253" s="53">
        <f>IFERROR(HLOOKUP($D253&amp;Z$4,'BUG '!$D$95:$AY$110,$A253,FALSE),"")</f>
        <v>5</v>
      </c>
      <c r="AA253" s="53">
        <f>IFERROR(HLOOKUP($D253&amp;AA$4,'BUG '!$D$95:$AY$110,$A253,FALSE),"")</f>
        <v>0</v>
      </c>
      <c r="AB253" s="53">
        <f>IFERROR(HLOOKUP($D253&amp;AB$4,'BUG '!$D$95:$AY$110,$A253,FALSE),"")</f>
        <v>5</v>
      </c>
      <c r="AC253" s="53">
        <f>IFERROR(HLOOKUP($D253,'BSX-II-LD-TS-CLS-AMBER'!$W$86:$AL$101,$A253,FALSE),"")</f>
        <v>128.40540206517372</v>
      </c>
    </row>
    <row r="254" spans="1:29" ht="15.75" thickBot="1" x14ac:dyDescent="0.3">
      <c r="A254" s="45">
        <v>16</v>
      </c>
      <c r="B254" s="87"/>
      <c r="C254" s="90"/>
      <c r="D254" s="55" t="s">
        <v>117</v>
      </c>
      <c r="E254" s="53">
        <f>IFERROR(HLOOKUP($D254,'BSX-II-LD-TS-CLS-AMBER'!$D$14:$S$29,$A254,FALSE),"")</f>
        <v>25859.046243649656</v>
      </c>
      <c r="F254" s="53">
        <f>IFERROR(HLOOKUP($D254&amp;F$4,'BUG '!$D$23:$AY$38,$A254,FALSE),"")</f>
        <v>4</v>
      </c>
      <c r="G254" s="53">
        <f>IFERROR(HLOOKUP($D254&amp;G$4,'BUG '!$D$23:$AY$38,$A254,FALSE),"")</f>
        <v>0</v>
      </c>
      <c r="H254" s="53">
        <f>IFERROR(HLOOKUP($D254&amp;H$4,'BUG '!$D$23:$AY$38,$A254,FALSE),"")</f>
        <v>4</v>
      </c>
      <c r="I254" s="53">
        <f>IFERROR(HLOOKUP($D254,'BSX-II-LD-TS-CLS-AMBER'!$W$14:$AL$29,$A254,FALSE),"")</f>
        <v>107.08997929520027</v>
      </c>
      <c r="J254" s="53">
        <f>IFERROR(HLOOKUP($D254,'BSX-II-LD-TS-CLS-AMBER'!$D$32:$S$47,$A254,FALSE),"")</f>
        <v>26933.892272826539</v>
      </c>
      <c r="K254" s="53">
        <f>IFERROR(HLOOKUP($D254&amp;K$4,'BUG '!$D$41:$AY$56,$A254,FALSE),"")</f>
        <v>5</v>
      </c>
      <c r="L254" s="53">
        <f>IFERROR(HLOOKUP($D254&amp;L$4,'BUG '!$D$41:$AY$56,$A254,FALSE),"")</f>
        <v>0</v>
      </c>
      <c r="M254" s="53">
        <f>IFERROR(HLOOKUP($D254&amp;M$4,'BUG '!$D$41:$AY$56,$A254,FALSE),"")</f>
        <v>5</v>
      </c>
      <c r="N254" s="53">
        <f>IFERROR(HLOOKUP($D254,'BSX-II-LD-TS-CLS-AMBER'!$W$32:$AL$47,$A254,FALSE),"")</f>
        <v>111.54123546008483</v>
      </c>
      <c r="O254" s="53">
        <f>IFERROR(HLOOKUP($D254,'BSX-II-LD-TS-CLS-AMBER'!$D$50:$S$65,$A254,FALSE),"")</f>
        <v>26933.892272826539</v>
      </c>
      <c r="P254" s="53">
        <f>IFERROR(HLOOKUP($D254&amp;P$4,'BUG '!$D$59:$AY$74,$A254,FALSE),"")</f>
        <v>5</v>
      </c>
      <c r="Q254" s="53">
        <f>IFERROR(HLOOKUP($D254&amp;Q$4,'BUG '!$D$59:$AY$74,$A254,FALSE),"")</f>
        <v>0</v>
      </c>
      <c r="R254" s="53">
        <f>IFERROR(HLOOKUP($D254&amp;R$4,'BUG '!$D$59:$AY$74,$A254,FALSE),"")</f>
        <v>5</v>
      </c>
      <c r="S254" s="53">
        <f>IFERROR(HLOOKUP($D254,'BSX-II-LD-TS-CLS-AMBER'!$W$50:$AL$65,$A254,FALSE),"")</f>
        <v>111.54123546008483</v>
      </c>
      <c r="T254" s="53">
        <f>IFERROR(HLOOKUP($D254,'BSX-II-LD-TS-CLS-AMBER'!$D$68:$S$83,$A254,FALSE),"")</f>
        <v>26702.276011129201</v>
      </c>
      <c r="U254" s="53">
        <f>IFERROR(HLOOKUP($D254&amp;U$4,'BUG '!$D$77:$AY$92,$A254,FALSE),"")</f>
        <v>5</v>
      </c>
      <c r="V254" s="53">
        <f>IFERROR(HLOOKUP($D254&amp;V$4,'BUG '!$D$77:$AY$92,$A254,FALSE),"")</f>
        <v>0</v>
      </c>
      <c r="W254" s="53">
        <f>IFERROR(HLOOKUP($D254&amp;W$4,'BUG '!$D$77:$AY$92,$A254,FALSE),"")</f>
        <v>5</v>
      </c>
      <c r="X254" s="53">
        <f>IFERROR(HLOOKUP($D254,'BSX-II-LD-TS-CLS-AMBER'!$W$68:$AL$83,$A254,FALSE),"")</f>
        <v>110.58204383190593</v>
      </c>
      <c r="Y254" s="53">
        <f>IFERROR(HLOOKUP($D254,'BSX-II-LD-TS-CLS-AMBER'!$D$86:$S$101,$A254,FALSE),"")</f>
        <v>28107.658960488752</v>
      </c>
      <c r="Z254" s="53">
        <f>IFERROR(HLOOKUP($D254&amp;Z$4,'BUG '!$D$95:$AY$110,$A254,FALSE),"")</f>
        <v>5</v>
      </c>
      <c r="AA254" s="53">
        <f>IFERROR(HLOOKUP($D254&amp;AA$4,'BUG '!$D$95:$AY$110,$A254,FALSE),"")</f>
        <v>0</v>
      </c>
      <c r="AB254" s="53">
        <f>IFERROR(HLOOKUP($D254&amp;AB$4,'BUG '!$D$95:$AY$110,$A254,FALSE),"")</f>
        <v>5</v>
      </c>
      <c r="AC254" s="53">
        <f>IFERROR(HLOOKUP($D254,'BSX-II-LD-TS-CLS-AMBER'!$W$86:$AL$101,$A254,FALSE),"")</f>
        <v>116.40215140782635</v>
      </c>
    </row>
  </sheetData>
  <mergeCells count="60">
    <mergeCell ref="B223:B238"/>
    <mergeCell ref="C223:C238"/>
    <mergeCell ref="B239:B254"/>
    <mergeCell ref="C239:C254"/>
    <mergeCell ref="B175:B190"/>
    <mergeCell ref="C175:C190"/>
    <mergeCell ref="B191:B206"/>
    <mergeCell ref="C191:C206"/>
    <mergeCell ref="B207:B222"/>
    <mergeCell ref="C207:C222"/>
    <mergeCell ref="B172:B174"/>
    <mergeCell ref="C172:C174"/>
    <mergeCell ref="D172:D174"/>
    <mergeCell ref="E172:AC172"/>
    <mergeCell ref="E173:I173"/>
    <mergeCell ref="J173:N173"/>
    <mergeCell ref="O173:S173"/>
    <mergeCell ref="T173:X173"/>
    <mergeCell ref="Y173:AC173"/>
    <mergeCell ref="B138:B153"/>
    <mergeCell ref="C138:C153"/>
    <mergeCell ref="B154:B169"/>
    <mergeCell ref="C154:C169"/>
    <mergeCell ref="B171:AC171"/>
    <mergeCell ref="B90:B105"/>
    <mergeCell ref="C90:C105"/>
    <mergeCell ref="B106:B121"/>
    <mergeCell ref="C106:C121"/>
    <mergeCell ref="B122:B137"/>
    <mergeCell ref="C122:C137"/>
    <mergeCell ref="B86:AC86"/>
    <mergeCell ref="B87:B89"/>
    <mergeCell ref="C87:C89"/>
    <mergeCell ref="D87:D89"/>
    <mergeCell ref="E87:AC87"/>
    <mergeCell ref="E88:I88"/>
    <mergeCell ref="J88:N88"/>
    <mergeCell ref="O88:S88"/>
    <mergeCell ref="T88:X88"/>
    <mergeCell ref="Y88:AC88"/>
    <mergeCell ref="B1:AC1"/>
    <mergeCell ref="B2:B4"/>
    <mergeCell ref="C2:C4"/>
    <mergeCell ref="D2:D4"/>
    <mergeCell ref="E2:AC2"/>
    <mergeCell ref="E3:I3"/>
    <mergeCell ref="J3:N3"/>
    <mergeCell ref="O3:S3"/>
    <mergeCell ref="T3:X3"/>
    <mergeCell ref="Y3:AC3"/>
    <mergeCell ref="B53:B68"/>
    <mergeCell ref="C53:C68"/>
    <mergeCell ref="B69:B84"/>
    <mergeCell ref="C69:C84"/>
    <mergeCell ref="B5:B20"/>
    <mergeCell ref="C5:C20"/>
    <mergeCell ref="B21:B36"/>
    <mergeCell ref="C21:C36"/>
    <mergeCell ref="B37:B52"/>
    <mergeCell ref="C37:C5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7884E-F902-419F-B042-21A3E35874E0}">
  <dimension ref="A1:AY113"/>
  <sheetViews>
    <sheetView zoomScale="85" zoomScaleNormal="85" workbookViewId="0">
      <selection activeCell="S120" sqref="S120"/>
    </sheetView>
  </sheetViews>
  <sheetFormatPr defaultRowHeight="15" x14ac:dyDescent="0.25"/>
  <cols>
    <col min="1" max="1" width="7.85546875" style="45" bestFit="1" customWidth="1"/>
    <col min="2" max="2" width="6.5703125" style="45" bestFit="1" customWidth="1"/>
    <col min="3" max="3" width="12.5703125" style="45" bestFit="1" customWidth="1"/>
    <col min="4" max="4" width="4.28515625" style="45" bestFit="1" customWidth="1"/>
    <col min="5" max="6" width="4.5703125" style="45" bestFit="1" customWidth="1"/>
    <col min="7" max="7" width="4.28515625" style="45" bestFit="1" customWidth="1"/>
    <col min="8" max="9" width="4.5703125" style="45" bestFit="1" customWidth="1"/>
    <col min="10" max="10" width="5.5703125" style="45" bestFit="1" customWidth="1"/>
    <col min="11" max="12" width="5.7109375" style="45" bestFit="1" customWidth="1"/>
    <col min="13" max="13" width="4.28515625" style="45" bestFit="1" customWidth="1"/>
    <col min="14" max="15" width="4.5703125" style="45" bestFit="1" customWidth="1"/>
    <col min="16" max="16" width="6.140625" style="45" bestFit="1" customWidth="1"/>
    <col min="17" max="18" width="6.42578125" style="45" bestFit="1" customWidth="1"/>
    <col min="19" max="21" width="6.42578125" style="45" customWidth="1"/>
    <col min="22" max="22" width="4.28515625" style="45" bestFit="1" customWidth="1"/>
    <col min="23" max="24" width="4.5703125" style="45" bestFit="1" customWidth="1"/>
    <col min="25" max="25" width="5.5703125" style="45" bestFit="1" customWidth="1"/>
    <col min="26" max="27" width="5.7109375" style="45" bestFit="1" customWidth="1"/>
    <col min="28" max="30" width="5.7109375" style="45" customWidth="1"/>
    <col min="31" max="31" width="4.28515625" style="45" bestFit="1" customWidth="1"/>
    <col min="32" max="33" width="4.5703125" style="45" bestFit="1" customWidth="1"/>
    <col min="34" max="36" width="4.5703125" style="45" customWidth="1"/>
    <col min="37" max="37" width="6.140625" style="45" bestFit="1" customWidth="1"/>
    <col min="38" max="39" width="6.42578125" style="45" bestFit="1" customWidth="1"/>
    <col min="40" max="40" width="8.140625" style="45" bestFit="1" customWidth="1"/>
    <col min="41" max="42" width="8.42578125" style="45" bestFit="1" customWidth="1"/>
    <col min="43" max="43" width="4.7109375" style="45" bestFit="1" customWidth="1"/>
    <col min="44" max="45" width="4.85546875" style="45" bestFit="1" customWidth="1"/>
    <col min="46" max="46" width="5" style="45" bestFit="1" customWidth="1"/>
    <col min="47" max="48" width="5.28515625" style="45" bestFit="1" customWidth="1"/>
    <col min="49" max="49" width="5.140625" style="45" bestFit="1" customWidth="1"/>
    <col min="50" max="51" width="5.42578125" style="45" bestFit="1" customWidth="1"/>
    <col min="52" max="16384" width="9.140625" style="45"/>
  </cols>
  <sheetData>
    <row r="1" spans="1:51" x14ac:dyDescent="0.25">
      <c r="A1" s="105" t="s">
        <v>160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  <c r="AQ1" s="105"/>
      <c r="AR1" s="105"/>
      <c r="AS1" s="105"/>
      <c r="AT1" s="105"/>
      <c r="AU1" s="105"/>
      <c r="AV1" s="105"/>
      <c r="AW1" s="105"/>
      <c r="AX1" s="105"/>
      <c r="AY1" s="105"/>
    </row>
    <row r="2" spans="1:51" x14ac:dyDescent="0.25">
      <c r="A2" s="82" t="s">
        <v>16</v>
      </c>
      <c r="B2" s="80" t="s">
        <v>1</v>
      </c>
      <c r="C2" s="108" t="s">
        <v>2</v>
      </c>
      <c r="D2" s="72" t="s">
        <v>116</v>
      </c>
      <c r="E2" s="72"/>
      <c r="F2" s="72"/>
      <c r="G2" s="72" t="s">
        <v>10</v>
      </c>
      <c r="H2" s="72"/>
      <c r="I2" s="72"/>
      <c r="J2" s="72" t="s">
        <v>11</v>
      </c>
      <c r="K2" s="72"/>
      <c r="L2" s="72"/>
      <c r="M2" s="72" t="s">
        <v>59</v>
      </c>
      <c r="N2" s="72"/>
      <c r="O2" s="72"/>
      <c r="P2" s="72" t="s">
        <v>60</v>
      </c>
      <c r="Q2" s="72"/>
      <c r="R2" s="72"/>
      <c r="S2" s="72" t="s">
        <v>143</v>
      </c>
      <c r="T2" s="72"/>
      <c r="U2" s="72"/>
      <c r="V2" s="72" t="s">
        <v>62</v>
      </c>
      <c r="W2" s="72"/>
      <c r="X2" s="72"/>
      <c r="Y2" s="72" t="s">
        <v>12</v>
      </c>
      <c r="Z2" s="72"/>
      <c r="AA2" s="72"/>
      <c r="AB2" s="72" t="s">
        <v>144</v>
      </c>
      <c r="AC2" s="72"/>
      <c r="AD2" s="72"/>
      <c r="AE2" s="72" t="s">
        <v>13</v>
      </c>
      <c r="AF2" s="72"/>
      <c r="AG2" s="72"/>
      <c r="AH2" s="72" t="s">
        <v>145</v>
      </c>
      <c r="AI2" s="72"/>
      <c r="AJ2" s="72"/>
      <c r="AK2" s="72" t="s">
        <v>14</v>
      </c>
      <c r="AL2" s="72"/>
      <c r="AM2" s="72"/>
      <c r="AN2" s="72" t="s">
        <v>15</v>
      </c>
      <c r="AO2" s="72"/>
      <c r="AP2" s="72"/>
      <c r="AQ2" s="72" t="s">
        <v>18</v>
      </c>
      <c r="AR2" s="72"/>
      <c r="AS2" s="72"/>
      <c r="AT2" s="72" t="s">
        <v>19</v>
      </c>
      <c r="AU2" s="72"/>
      <c r="AV2" s="72"/>
      <c r="AW2" s="72" t="s">
        <v>117</v>
      </c>
      <c r="AX2" s="72"/>
      <c r="AY2" s="72"/>
    </row>
    <row r="3" spans="1:51" x14ac:dyDescent="0.25">
      <c r="A3" s="106"/>
      <c r="B3" s="107"/>
      <c r="C3" s="109"/>
      <c r="D3" s="70" t="s">
        <v>112</v>
      </c>
      <c r="E3" s="70" t="s">
        <v>113</v>
      </c>
      <c r="F3" s="70" t="s">
        <v>114</v>
      </c>
      <c r="G3" s="70" t="s">
        <v>112</v>
      </c>
      <c r="H3" s="70" t="s">
        <v>113</v>
      </c>
      <c r="I3" s="70" t="s">
        <v>114</v>
      </c>
      <c r="J3" s="70" t="s">
        <v>112</v>
      </c>
      <c r="K3" s="70" t="s">
        <v>113</v>
      </c>
      <c r="L3" s="70" t="s">
        <v>114</v>
      </c>
      <c r="M3" s="70" t="s">
        <v>112</v>
      </c>
      <c r="N3" s="70" t="s">
        <v>113</v>
      </c>
      <c r="O3" s="70" t="s">
        <v>114</v>
      </c>
      <c r="P3" s="70" t="s">
        <v>112</v>
      </c>
      <c r="Q3" s="70" t="s">
        <v>113</v>
      </c>
      <c r="R3" s="70" t="s">
        <v>114</v>
      </c>
      <c r="S3" s="70" t="s">
        <v>112</v>
      </c>
      <c r="T3" s="70" t="s">
        <v>113</v>
      </c>
      <c r="U3" s="70" t="s">
        <v>114</v>
      </c>
      <c r="V3" s="70" t="s">
        <v>112</v>
      </c>
      <c r="W3" s="70" t="s">
        <v>113</v>
      </c>
      <c r="X3" s="70" t="s">
        <v>114</v>
      </c>
      <c r="Y3" s="70" t="s">
        <v>112</v>
      </c>
      <c r="Z3" s="70" t="s">
        <v>113</v>
      </c>
      <c r="AA3" s="70" t="s">
        <v>114</v>
      </c>
      <c r="AB3" s="70" t="s">
        <v>112</v>
      </c>
      <c r="AC3" s="70" t="s">
        <v>113</v>
      </c>
      <c r="AD3" s="70" t="s">
        <v>114</v>
      </c>
      <c r="AE3" s="70" t="s">
        <v>112</v>
      </c>
      <c r="AF3" s="70" t="s">
        <v>113</v>
      </c>
      <c r="AG3" s="70" t="s">
        <v>114</v>
      </c>
      <c r="AH3" s="70" t="s">
        <v>112</v>
      </c>
      <c r="AI3" s="70" t="s">
        <v>113</v>
      </c>
      <c r="AJ3" s="70" t="s">
        <v>114</v>
      </c>
      <c r="AK3" s="70" t="s">
        <v>112</v>
      </c>
      <c r="AL3" s="70" t="s">
        <v>113</v>
      </c>
      <c r="AM3" s="70" t="s">
        <v>114</v>
      </c>
      <c r="AN3" s="70" t="s">
        <v>112</v>
      </c>
      <c r="AO3" s="70" t="s">
        <v>113</v>
      </c>
      <c r="AP3" s="70" t="s">
        <v>114</v>
      </c>
      <c r="AQ3" s="70" t="s">
        <v>112</v>
      </c>
      <c r="AR3" s="70" t="s">
        <v>113</v>
      </c>
      <c r="AS3" s="70" t="s">
        <v>114</v>
      </c>
      <c r="AT3" s="70" t="s">
        <v>112</v>
      </c>
      <c r="AU3" s="70" t="s">
        <v>113</v>
      </c>
      <c r="AV3" s="70" t="s">
        <v>114</v>
      </c>
      <c r="AW3" s="70" t="s">
        <v>112</v>
      </c>
      <c r="AX3" s="70" t="s">
        <v>113</v>
      </c>
      <c r="AY3" s="70" t="s">
        <v>114</v>
      </c>
    </row>
    <row r="4" spans="1:51" x14ac:dyDescent="0.25">
      <c r="A4" s="82" t="s">
        <v>34</v>
      </c>
      <c r="B4" s="82" t="s">
        <v>36</v>
      </c>
      <c r="C4" s="71">
        <v>350</v>
      </c>
      <c r="D4" s="46">
        <v>1</v>
      </c>
      <c r="E4" s="46">
        <v>0</v>
      </c>
      <c r="F4" s="46">
        <v>1</v>
      </c>
      <c r="G4" s="46">
        <v>1</v>
      </c>
      <c r="H4" s="46">
        <v>0</v>
      </c>
      <c r="I4" s="46">
        <v>1</v>
      </c>
      <c r="J4" s="46">
        <v>1</v>
      </c>
      <c r="K4" s="46">
        <v>0</v>
      </c>
      <c r="L4" s="46">
        <v>1</v>
      </c>
      <c r="M4" s="46">
        <v>0</v>
      </c>
      <c r="N4" s="46">
        <v>0</v>
      </c>
      <c r="O4" s="46">
        <v>1</v>
      </c>
      <c r="P4" s="46">
        <v>1</v>
      </c>
      <c r="Q4" s="46">
        <v>0</v>
      </c>
      <c r="R4" s="46">
        <v>1</v>
      </c>
      <c r="S4" s="46">
        <v>1</v>
      </c>
      <c r="T4" s="46">
        <v>0</v>
      </c>
      <c r="U4" s="46">
        <v>1</v>
      </c>
      <c r="V4" s="46">
        <v>1</v>
      </c>
      <c r="W4" s="46">
        <v>0</v>
      </c>
      <c r="X4" s="46">
        <v>1</v>
      </c>
      <c r="Y4" s="46">
        <v>0</v>
      </c>
      <c r="Z4" s="46">
        <v>0</v>
      </c>
      <c r="AA4" s="46">
        <v>1</v>
      </c>
      <c r="AB4" s="46">
        <v>1</v>
      </c>
      <c r="AC4" s="46">
        <v>0</v>
      </c>
      <c r="AD4" s="46">
        <v>1</v>
      </c>
      <c r="AE4" s="46">
        <v>1</v>
      </c>
      <c r="AF4" s="46">
        <v>0</v>
      </c>
      <c r="AG4" s="46">
        <v>1</v>
      </c>
      <c r="AH4" s="46">
        <v>1</v>
      </c>
      <c r="AI4" s="46">
        <v>0</v>
      </c>
      <c r="AJ4" s="46">
        <v>1</v>
      </c>
      <c r="AK4" s="46">
        <v>1</v>
      </c>
      <c r="AL4" s="46">
        <v>0</v>
      </c>
      <c r="AM4" s="46">
        <v>1</v>
      </c>
      <c r="AN4" s="46">
        <v>1</v>
      </c>
      <c r="AO4" s="46">
        <v>0</v>
      </c>
      <c r="AP4" s="46">
        <v>1</v>
      </c>
      <c r="AQ4" s="46">
        <v>2</v>
      </c>
      <c r="AR4" s="46">
        <v>0</v>
      </c>
      <c r="AS4" s="46">
        <v>2</v>
      </c>
      <c r="AT4" s="46">
        <v>2</v>
      </c>
      <c r="AU4" s="46">
        <v>0</v>
      </c>
      <c r="AV4" s="46">
        <v>1</v>
      </c>
      <c r="AW4" s="46">
        <v>1</v>
      </c>
      <c r="AX4" s="46">
        <v>0</v>
      </c>
      <c r="AY4" s="46">
        <v>1</v>
      </c>
    </row>
    <row r="5" spans="1:51" x14ac:dyDescent="0.25">
      <c r="A5" s="83"/>
      <c r="B5" s="83"/>
      <c r="C5" s="71">
        <v>530</v>
      </c>
      <c r="D5" s="46">
        <v>1</v>
      </c>
      <c r="E5" s="46">
        <v>0</v>
      </c>
      <c r="F5" s="46">
        <v>1</v>
      </c>
      <c r="G5" s="46">
        <v>1</v>
      </c>
      <c r="H5" s="46">
        <v>0</v>
      </c>
      <c r="I5" s="46">
        <v>2</v>
      </c>
      <c r="J5" s="46">
        <v>1</v>
      </c>
      <c r="K5" s="46">
        <v>0</v>
      </c>
      <c r="L5" s="46">
        <v>1</v>
      </c>
      <c r="M5" s="46">
        <v>1</v>
      </c>
      <c r="N5" s="46">
        <v>0</v>
      </c>
      <c r="O5" s="46">
        <v>1</v>
      </c>
      <c r="P5" s="46">
        <v>1</v>
      </c>
      <c r="Q5" s="46">
        <v>0</v>
      </c>
      <c r="R5" s="46">
        <v>1</v>
      </c>
      <c r="S5" s="46">
        <v>1</v>
      </c>
      <c r="T5" s="46">
        <v>0</v>
      </c>
      <c r="U5" s="46">
        <v>1</v>
      </c>
      <c r="V5" s="46">
        <v>1</v>
      </c>
      <c r="W5" s="46">
        <v>0</v>
      </c>
      <c r="X5" s="46">
        <v>1</v>
      </c>
      <c r="Y5" s="46">
        <v>1</v>
      </c>
      <c r="Z5" s="46">
        <v>0</v>
      </c>
      <c r="AA5" s="46">
        <v>1</v>
      </c>
      <c r="AB5" s="46">
        <v>1</v>
      </c>
      <c r="AC5" s="46">
        <v>0</v>
      </c>
      <c r="AD5" s="46">
        <v>1</v>
      </c>
      <c r="AE5" s="46">
        <v>1</v>
      </c>
      <c r="AF5" s="46">
        <v>0</v>
      </c>
      <c r="AG5" s="46">
        <v>1</v>
      </c>
      <c r="AH5" s="46">
        <v>1</v>
      </c>
      <c r="AI5" s="46">
        <v>0</v>
      </c>
      <c r="AJ5" s="46">
        <v>1</v>
      </c>
      <c r="AK5" s="46">
        <v>1</v>
      </c>
      <c r="AL5" s="46">
        <v>0</v>
      </c>
      <c r="AM5" s="46">
        <v>1</v>
      </c>
      <c r="AN5" s="46">
        <v>1</v>
      </c>
      <c r="AO5" s="46">
        <v>0</v>
      </c>
      <c r="AP5" s="46">
        <v>1</v>
      </c>
      <c r="AQ5" s="46">
        <v>3</v>
      </c>
      <c r="AR5" s="46">
        <v>0</v>
      </c>
      <c r="AS5" s="46">
        <v>2</v>
      </c>
      <c r="AT5" s="46">
        <v>3</v>
      </c>
      <c r="AU5" s="46">
        <v>0</v>
      </c>
      <c r="AV5" s="46">
        <v>2</v>
      </c>
      <c r="AW5" s="46">
        <v>1</v>
      </c>
      <c r="AX5" s="46">
        <v>0</v>
      </c>
      <c r="AY5" s="46">
        <v>1</v>
      </c>
    </row>
    <row r="6" spans="1:51" x14ac:dyDescent="0.25">
      <c r="A6" s="82" t="s">
        <v>33</v>
      </c>
      <c r="B6" s="82" t="s">
        <v>37</v>
      </c>
      <c r="C6" s="71">
        <v>350</v>
      </c>
      <c r="D6" s="46">
        <v>1</v>
      </c>
      <c r="E6" s="46">
        <v>0</v>
      </c>
      <c r="F6" s="46">
        <v>1</v>
      </c>
      <c r="G6" s="46">
        <v>1</v>
      </c>
      <c r="H6" s="46">
        <v>0</v>
      </c>
      <c r="I6" s="46">
        <v>2</v>
      </c>
      <c r="J6" s="46">
        <v>1</v>
      </c>
      <c r="K6" s="46">
        <v>0</v>
      </c>
      <c r="L6" s="46">
        <v>1</v>
      </c>
      <c r="M6" s="46">
        <v>1</v>
      </c>
      <c r="N6" s="46">
        <v>0</v>
      </c>
      <c r="O6" s="46">
        <v>1</v>
      </c>
      <c r="P6" s="46">
        <v>1</v>
      </c>
      <c r="Q6" s="46">
        <v>0</v>
      </c>
      <c r="R6" s="46">
        <v>1</v>
      </c>
      <c r="S6" s="46">
        <v>1</v>
      </c>
      <c r="T6" s="46">
        <v>0</v>
      </c>
      <c r="U6" s="46">
        <v>1</v>
      </c>
      <c r="V6" s="46">
        <v>1</v>
      </c>
      <c r="W6" s="46">
        <v>0</v>
      </c>
      <c r="X6" s="46">
        <v>1</v>
      </c>
      <c r="Y6" s="46">
        <v>1</v>
      </c>
      <c r="Z6" s="46">
        <v>0</v>
      </c>
      <c r="AA6" s="46">
        <v>1</v>
      </c>
      <c r="AB6" s="46">
        <v>1</v>
      </c>
      <c r="AC6" s="46">
        <v>0</v>
      </c>
      <c r="AD6" s="46">
        <v>1</v>
      </c>
      <c r="AE6" s="46">
        <v>1</v>
      </c>
      <c r="AF6" s="46">
        <v>0</v>
      </c>
      <c r="AG6" s="46">
        <v>1</v>
      </c>
      <c r="AH6" s="46">
        <v>1</v>
      </c>
      <c r="AI6" s="46">
        <v>0</v>
      </c>
      <c r="AJ6" s="46">
        <v>1</v>
      </c>
      <c r="AK6" s="46">
        <v>1</v>
      </c>
      <c r="AL6" s="46">
        <v>0</v>
      </c>
      <c r="AM6" s="46">
        <v>1</v>
      </c>
      <c r="AN6" s="46">
        <v>1</v>
      </c>
      <c r="AO6" s="46">
        <v>0</v>
      </c>
      <c r="AP6" s="46">
        <v>1</v>
      </c>
      <c r="AQ6" s="46">
        <v>3</v>
      </c>
      <c r="AR6" s="46">
        <v>0</v>
      </c>
      <c r="AS6" s="46">
        <v>2</v>
      </c>
      <c r="AT6" s="46">
        <v>3</v>
      </c>
      <c r="AU6" s="46">
        <v>0</v>
      </c>
      <c r="AV6" s="46">
        <v>2</v>
      </c>
      <c r="AW6" s="46">
        <v>1</v>
      </c>
      <c r="AX6" s="46">
        <v>0</v>
      </c>
      <c r="AY6" s="46">
        <v>1</v>
      </c>
    </row>
    <row r="7" spans="1:51" x14ac:dyDescent="0.25">
      <c r="A7" s="83"/>
      <c r="B7" s="83"/>
      <c r="C7" s="71">
        <v>530</v>
      </c>
      <c r="D7" s="46">
        <v>2</v>
      </c>
      <c r="E7" s="46">
        <v>0</v>
      </c>
      <c r="F7" s="46">
        <v>1</v>
      </c>
      <c r="G7" s="46">
        <v>1</v>
      </c>
      <c r="H7" s="46">
        <v>0</v>
      </c>
      <c r="I7" s="46">
        <v>2</v>
      </c>
      <c r="J7" s="46">
        <v>1</v>
      </c>
      <c r="K7" s="46">
        <v>0</v>
      </c>
      <c r="L7" s="46">
        <v>1</v>
      </c>
      <c r="M7" s="46">
        <v>1</v>
      </c>
      <c r="N7" s="46">
        <v>0</v>
      </c>
      <c r="O7" s="46">
        <v>1</v>
      </c>
      <c r="P7" s="46">
        <v>1</v>
      </c>
      <c r="Q7" s="46">
        <v>0</v>
      </c>
      <c r="R7" s="46">
        <v>1</v>
      </c>
      <c r="S7" s="46">
        <v>1</v>
      </c>
      <c r="T7" s="46">
        <v>0</v>
      </c>
      <c r="U7" s="46">
        <v>2</v>
      </c>
      <c r="V7" s="46">
        <v>1</v>
      </c>
      <c r="W7" s="46">
        <v>0</v>
      </c>
      <c r="X7" s="46">
        <v>1</v>
      </c>
      <c r="Y7" s="46">
        <v>1</v>
      </c>
      <c r="Z7" s="46">
        <v>0</v>
      </c>
      <c r="AA7" s="46">
        <v>1</v>
      </c>
      <c r="AB7" s="46">
        <v>1</v>
      </c>
      <c r="AC7" s="46">
        <v>0</v>
      </c>
      <c r="AD7" s="46">
        <v>2</v>
      </c>
      <c r="AE7" s="46">
        <v>2</v>
      </c>
      <c r="AF7" s="46">
        <v>0</v>
      </c>
      <c r="AG7" s="46">
        <v>2</v>
      </c>
      <c r="AH7" s="46">
        <v>2</v>
      </c>
      <c r="AI7" s="46">
        <v>0</v>
      </c>
      <c r="AJ7" s="46">
        <v>1</v>
      </c>
      <c r="AK7" s="46">
        <v>2</v>
      </c>
      <c r="AL7" s="46">
        <v>0</v>
      </c>
      <c r="AM7" s="46">
        <v>2</v>
      </c>
      <c r="AN7" s="46">
        <v>2</v>
      </c>
      <c r="AO7" s="46">
        <v>0</v>
      </c>
      <c r="AP7" s="46">
        <v>2</v>
      </c>
      <c r="AQ7" s="46">
        <v>3</v>
      </c>
      <c r="AR7" s="46">
        <v>0</v>
      </c>
      <c r="AS7" s="46">
        <v>3</v>
      </c>
      <c r="AT7" s="46">
        <v>3</v>
      </c>
      <c r="AU7" s="46">
        <v>0</v>
      </c>
      <c r="AV7" s="46">
        <v>2</v>
      </c>
      <c r="AW7" s="46">
        <v>2</v>
      </c>
      <c r="AX7" s="46">
        <v>0</v>
      </c>
      <c r="AY7" s="46">
        <v>1</v>
      </c>
    </row>
    <row r="8" spans="1:51" x14ac:dyDescent="0.25">
      <c r="A8" s="82" t="s">
        <v>35</v>
      </c>
      <c r="B8" s="82" t="s">
        <v>38</v>
      </c>
      <c r="C8" s="71">
        <v>350</v>
      </c>
      <c r="D8" s="46">
        <v>2</v>
      </c>
      <c r="E8" s="46">
        <v>0</v>
      </c>
      <c r="F8" s="46">
        <v>2</v>
      </c>
      <c r="G8" s="46">
        <v>1</v>
      </c>
      <c r="H8" s="46">
        <v>0</v>
      </c>
      <c r="I8" s="46">
        <v>2</v>
      </c>
      <c r="J8" s="46">
        <v>1</v>
      </c>
      <c r="K8" s="46">
        <v>0</v>
      </c>
      <c r="L8" s="46">
        <v>1</v>
      </c>
      <c r="M8" s="46">
        <v>1</v>
      </c>
      <c r="N8" s="46">
        <v>0</v>
      </c>
      <c r="O8" s="46">
        <v>1</v>
      </c>
      <c r="P8" s="46">
        <v>1</v>
      </c>
      <c r="Q8" s="46">
        <v>0</v>
      </c>
      <c r="R8" s="46">
        <v>1</v>
      </c>
      <c r="S8" s="46">
        <v>1</v>
      </c>
      <c r="T8" s="46">
        <v>0</v>
      </c>
      <c r="U8" s="46">
        <v>1</v>
      </c>
      <c r="V8" s="46">
        <v>1</v>
      </c>
      <c r="W8" s="46">
        <v>0</v>
      </c>
      <c r="X8" s="46">
        <v>1</v>
      </c>
      <c r="Y8" s="46">
        <v>1</v>
      </c>
      <c r="Z8" s="46">
        <v>0</v>
      </c>
      <c r="AA8" s="46">
        <v>1</v>
      </c>
      <c r="AB8" s="46">
        <v>1</v>
      </c>
      <c r="AC8" s="46">
        <v>0</v>
      </c>
      <c r="AD8" s="46">
        <v>1</v>
      </c>
      <c r="AE8" s="46">
        <v>1</v>
      </c>
      <c r="AF8" s="46">
        <v>0</v>
      </c>
      <c r="AG8" s="46">
        <v>1</v>
      </c>
      <c r="AH8" s="46">
        <v>1</v>
      </c>
      <c r="AI8" s="46">
        <v>0</v>
      </c>
      <c r="AJ8" s="46">
        <v>1</v>
      </c>
      <c r="AK8" s="46">
        <v>1</v>
      </c>
      <c r="AL8" s="46">
        <v>0</v>
      </c>
      <c r="AM8" s="46">
        <v>1</v>
      </c>
      <c r="AN8" s="46">
        <v>2</v>
      </c>
      <c r="AO8" s="46">
        <v>0</v>
      </c>
      <c r="AP8" s="46">
        <v>2</v>
      </c>
      <c r="AQ8" s="46">
        <v>3</v>
      </c>
      <c r="AR8" s="46">
        <v>0</v>
      </c>
      <c r="AS8" s="46">
        <v>2</v>
      </c>
      <c r="AT8" s="46">
        <v>3</v>
      </c>
      <c r="AU8" s="46">
        <v>0</v>
      </c>
      <c r="AV8" s="46">
        <v>2</v>
      </c>
      <c r="AW8" s="46">
        <v>2</v>
      </c>
      <c r="AX8" s="46">
        <v>0</v>
      </c>
      <c r="AY8" s="46">
        <v>2</v>
      </c>
    </row>
    <row r="9" spans="1:51" x14ac:dyDescent="0.25">
      <c r="A9" s="83"/>
      <c r="B9" s="83"/>
      <c r="C9" s="71">
        <v>530</v>
      </c>
      <c r="D9" s="46">
        <v>3</v>
      </c>
      <c r="E9" s="46">
        <v>0</v>
      </c>
      <c r="F9" s="46">
        <v>3</v>
      </c>
      <c r="G9" s="46">
        <v>2</v>
      </c>
      <c r="H9" s="46">
        <v>0</v>
      </c>
      <c r="I9" s="46">
        <v>3</v>
      </c>
      <c r="J9" s="46">
        <v>1</v>
      </c>
      <c r="K9" s="46">
        <v>0</v>
      </c>
      <c r="L9" s="46">
        <v>2</v>
      </c>
      <c r="M9" s="46">
        <v>1</v>
      </c>
      <c r="N9" s="46">
        <v>0</v>
      </c>
      <c r="O9" s="46">
        <v>1</v>
      </c>
      <c r="P9" s="46">
        <v>1</v>
      </c>
      <c r="Q9" s="46">
        <v>0</v>
      </c>
      <c r="R9" s="46">
        <v>1</v>
      </c>
      <c r="S9" s="46">
        <v>1</v>
      </c>
      <c r="T9" s="46">
        <v>0</v>
      </c>
      <c r="U9" s="46">
        <v>2</v>
      </c>
      <c r="V9" s="46">
        <v>1</v>
      </c>
      <c r="W9" s="46">
        <v>0</v>
      </c>
      <c r="X9" s="46">
        <v>1</v>
      </c>
      <c r="Y9" s="46">
        <v>1</v>
      </c>
      <c r="Z9" s="46">
        <v>0</v>
      </c>
      <c r="AA9" s="46">
        <v>2</v>
      </c>
      <c r="AB9" s="46">
        <v>1</v>
      </c>
      <c r="AC9" s="46">
        <v>0</v>
      </c>
      <c r="AD9" s="46">
        <v>2</v>
      </c>
      <c r="AE9" s="46">
        <v>2</v>
      </c>
      <c r="AF9" s="46">
        <v>0</v>
      </c>
      <c r="AG9" s="46">
        <v>2</v>
      </c>
      <c r="AH9" s="46">
        <v>2</v>
      </c>
      <c r="AI9" s="46">
        <v>0</v>
      </c>
      <c r="AJ9" s="46">
        <v>1</v>
      </c>
      <c r="AK9" s="46">
        <v>2</v>
      </c>
      <c r="AL9" s="46">
        <v>0</v>
      </c>
      <c r="AM9" s="46">
        <v>2</v>
      </c>
      <c r="AN9" s="46">
        <v>2</v>
      </c>
      <c r="AO9" s="46">
        <v>0</v>
      </c>
      <c r="AP9" s="46">
        <v>2</v>
      </c>
      <c r="AQ9" s="46">
        <v>3</v>
      </c>
      <c r="AR9" s="46">
        <v>0</v>
      </c>
      <c r="AS9" s="46">
        <v>3</v>
      </c>
      <c r="AT9" s="46">
        <v>3</v>
      </c>
      <c r="AU9" s="46">
        <v>0</v>
      </c>
      <c r="AV9" s="46">
        <v>3</v>
      </c>
      <c r="AW9" s="46">
        <v>3</v>
      </c>
      <c r="AX9" s="46">
        <v>0</v>
      </c>
      <c r="AY9" s="46">
        <v>3</v>
      </c>
    </row>
    <row r="13" spans="1:51" hidden="1" x14ac:dyDescent="0.25"/>
    <row r="14" spans="1:51" hidden="1" x14ac:dyDescent="0.25"/>
    <row r="15" spans="1:51" hidden="1" x14ac:dyDescent="0.25"/>
    <row r="16" spans="1:51" hidden="1" x14ac:dyDescent="0.25"/>
    <row r="17" spans="1:51" hidden="1" x14ac:dyDescent="0.25"/>
    <row r="18" spans="1:51" hidden="1" x14ac:dyDescent="0.25"/>
    <row r="19" spans="1:51" hidden="1" x14ac:dyDescent="0.25"/>
    <row r="20" spans="1:51" hidden="1" x14ac:dyDescent="0.25"/>
    <row r="21" spans="1:51" hidden="1" x14ac:dyDescent="0.25"/>
    <row r="22" spans="1:51" hidden="1" x14ac:dyDescent="0.25">
      <c r="A22" s="103" t="s">
        <v>54</v>
      </c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4"/>
      <c r="Y22" s="10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</row>
    <row r="23" spans="1:51" hidden="1" x14ac:dyDescent="0.25">
      <c r="A23" s="7" t="s">
        <v>16</v>
      </c>
      <c r="B23" s="7" t="s">
        <v>1</v>
      </c>
      <c r="C23" s="7" t="s">
        <v>2</v>
      </c>
      <c r="D23" s="47" t="s">
        <v>63</v>
      </c>
      <c r="E23" s="47" t="s">
        <v>64</v>
      </c>
      <c r="F23" s="47" t="s">
        <v>65</v>
      </c>
      <c r="G23" s="47" t="s">
        <v>66</v>
      </c>
      <c r="H23" s="47" t="s">
        <v>67</v>
      </c>
      <c r="I23" s="47" t="s">
        <v>68</v>
      </c>
      <c r="J23" s="47" t="s">
        <v>69</v>
      </c>
      <c r="K23" s="47" t="s">
        <v>70</v>
      </c>
      <c r="L23" s="47" t="s">
        <v>71</v>
      </c>
      <c r="M23" s="47" t="s">
        <v>72</v>
      </c>
      <c r="N23" s="47" t="s">
        <v>73</v>
      </c>
      <c r="O23" s="47" t="s">
        <v>74</v>
      </c>
      <c r="P23" s="47" t="s">
        <v>75</v>
      </c>
      <c r="Q23" s="47" t="s">
        <v>76</v>
      </c>
      <c r="R23" s="47" t="s">
        <v>77</v>
      </c>
      <c r="S23" s="47" t="s">
        <v>149</v>
      </c>
      <c r="T23" s="47" t="s">
        <v>150</v>
      </c>
      <c r="U23" s="47" t="s">
        <v>151</v>
      </c>
      <c r="V23" s="47" t="s">
        <v>78</v>
      </c>
      <c r="W23" s="47" t="s">
        <v>79</v>
      </c>
      <c r="X23" s="47" t="s">
        <v>80</v>
      </c>
      <c r="Y23" s="47" t="s">
        <v>81</v>
      </c>
      <c r="Z23" s="47" t="s">
        <v>82</v>
      </c>
      <c r="AA23" s="47" t="s">
        <v>83</v>
      </c>
      <c r="AB23" s="47" t="s">
        <v>152</v>
      </c>
      <c r="AC23" s="47" t="s">
        <v>153</v>
      </c>
      <c r="AD23" s="47" t="s">
        <v>154</v>
      </c>
      <c r="AE23" s="47" t="s">
        <v>84</v>
      </c>
      <c r="AF23" s="47" t="s">
        <v>85</v>
      </c>
      <c r="AG23" s="47" t="s">
        <v>86</v>
      </c>
      <c r="AH23" s="47" t="s">
        <v>155</v>
      </c>
      <c r="AI23" s="47" t="s">
        <v>156</v>
      </c>
      <c r="AJ23" s="47" t="s">
        <v>157</v>
      </c>
      <c r="AK23" s="47" t="s">
        <v>87</v>
      </c>
      <c r="AL23" s="47" t="s">
        <v>88</v>
      </c>
      <c r="AM23" s="47" t="s">
        <v>89</v>
      </c>
      <c r="AN23" s="47" t="s">
        <v>90</v>
      </c>
      <c r="AO23" s="47" t="s">
        <v>91</v>
      </c>
      <c r="AP23" s="47" t="s">
        <v>92</v>
      </c>
      <c r="AQ23" s="47" t="s">
        <v>93</v>
      </c>
      <c r="AR23" s="47" t="s">
        <v>94</v>
      </c>
      <c r="AS23" s="47" t="s">
        <v>95</v>
      </c>
      <c r="AT23" s="47" t="s">
        <v>96</v>
      </c>
      <c r="AU23" s="47" t="s">
        <v>97</v>
      </c>
      <c r="AV23" s="47" t="s">
        <v>98</v>
      </c>
      <c r="AW23" s="47" t="s">
        <v>99</v>
      </c>
      <c r="AX23" s="47" t="s">
        <v>100</v>
      </c>
      <c r="AY23" s="47" t="s">
        <v>101</v>
      </c>
    </row>
    <row r="24" spans="1:51" hidden="1" x14ac:dyDescent="0.25">
      <c r="A24" s="83" t="s">
        <v>34</v>
      </c>
      <c r="B24" s="83" t="s">
        <v>36</v>
      </c>
      <c r="C24" s="44">
        <v>350</v>
      </c>
      <c r="D24">
        <v>2</v>
      </c>
      <c r="E24">
        <v>0</v>
      </c>
      <c r="F24">
        <v>1</v>
      </c>
      <c r="G24" s="46">
        <v>1</v>
      </c>
      <c r="H24" s="46">
        <v>0</v>
      </c>
      <c r="I24" s="46">
        <v>2</v>
      </c>
      <c r="J24" s="46">
        <v>1</v>
      </c>
      <c r="K24" s="46">
        <v>0</v>
      </c>
      <c r="L24" s="46">
        <v>1</v>
      </c>
      <c r="M24" s="46">
        <v>1</v>
      </c>
      <c r="N24" s="46">
        <v>0</v>
      </c>
      <c r="O24" s="46">
        <v>1</v>
      </c>
      <c r="P24" s="46">
        <v>1</v>
      </c>
      <c r="Q24" s="46">
        <v>0</v>
      </c>
      <c r="R24" s="46">
        <v>1</v>
      </c>
      <c r="S24">
        <v>1</v>
      </c>
      <c r="T24">
        <v>0</v>
      </c>
      <c r="U24">
        <v>1</v>
      </c>
      <c r="V24" s="46">
        <v>1</v>
      </c>
      <c r="W24" s="46">
        <v>0</v>
      </c>
      <c r="X24" s="46">
        <v>1</v>
      </c>
      <c r="Y24" s="46">
        <v>1</v>
      </c>
      <c r="Z24" s="46">
        <v>0</v>
      </c>
      <c r="AA24" s="46">
        <v>1</v>
      </c>
      <c r="AB24">
        <v>1</v>
      </c>
      <c r="AC24">
        <v>0</v>
      </c>
      <c r="AD24">
        <v>1</v>
      </c>
      <c r="AE24" s="46">
        <v>1</v>
      </c>
      <c r="AF24" s="46">
        <v>0</v>
      </c>
      <c r="AG24" s="46">
        <v>1</v>
      </c>
      <c r="AH24">
        <v>1</v>
      </c>
      <c r="AI24">
        <v>0</v>
      </c>
      <c r="AJ24">
        <v>1</v>
      </c>
      <c r="AK24" s="46">
        <v>1</v>
      </c>
      <c r="AL24" s="46">
        <v>0</v>
      </c>
      <c r="AM24" s="46">
        <v>1</v>
      </c>
      <c r="AN24" s="46">
        <v>2</v>
      </c>
      <c r="AO24" s="46">
        <v>0</v>
      </c>
      <c r="AP24" s="46">
        <v>2</v>
      </c>
      <c r="AQ24" s="46">
        <v>3</v>
      </c>
      <c r="AR24" s="46">
        <v>0</v>
      </c>
      <c r="AS24" s="46">
        <v>2</v>
      </c>
      <c r="AT24" s="46">
        <v>3</v>
      </c>
      <c r="AU24" s="46">
        <v>0</v>
      </c>
      <c r="AV24" s="46">
        <v>2</v>
      </c>
      <c r="AW24">
        <v>2</v>
      </c>
      <c r="AX24">
        <v>0</v>
      </c>
      <c r="AY24">
        <v>1</v>
      </c>
    </row>
    <row r="25" spans="1:51" hidden="1" x14ac:dyDescent="0.25">
      <c r="A25" s="83"/>
      <c r="B25" s="83"/>
      <c r="C25" s="11">
        <v>530</v>
      </c>
      <c r="D25">
        <v>2</v>
      </c>
      <c r="E25">
        <v>0</v>
      </c>
      <c r="F25">
        <v>2</v>
      </c>
      <c r="G25" s="46">
        <v>1</v>
      </c>
      <c r="H25" s="46">
        <v>0</v>
      </c>
      <c r="I25" s="46">
        <v>2</v>
      </c>
      <c r="J25" s="46">
        <v>1</v>
      </c>
      <c r="K25" s="46">
        <v>0</v>
      </c>
      <c r="L25" s="46">
        <v>1</v>
      </c>
      <c r="M25" s="46">
        <v>1</v>
      </c>
      <c r="N25" s="46">
        <v>0</v>
      </c>
      <c r="O25" s="46">
        <v>1</v>
      </c>
      <c r="P25" s="46">
        <v>1</v>
      </c>
      <c r="Q25" s="46">
        <v>0</v>
      </c>
      <c r="R25" s="46">
        <v>1</v>
      </c>
      <c r="S25">
        <v>1</v>
      </c>
      <c r="T25">
        <v>0</v>
      </c>
      <c r="U25">
        <v>2</v>
      </c>
      <c r="V25" s="46">
        <v>1</v>
      </c>
      <c r="W25" s="46">
        <v>0</v>
      </c>
      <c r="X25" s="46">
        <v>1</v>
      </c>
      <c r="Y25" s="46">
        <v>1</v>
      </c>
      <c r="Z25" s="46">
        <v>0</v>
      </c>
      <c r="AA25" s="46">
        <v>2</v>
      </c>
      <c r="AB25">
        <v>1</v>
      </c>
      <c r="AC25">
        <v>0</v>
      </c>
      <c r="AD25">
        <v>2</v>
      </c>
      <c r="AE25" s="46">
        <v>2</v>
      </c>
      <c r="AF25" s="46">
        <v>0</v>
      </c>
      <c r="AG25" s="46">
        <v>2</v>
      </c>
      <c r="AH25">
        <v>2</v>
      </c>
      <c r="AI25">
        <v>0</v>
      </c>
      <c r="AJ25">
        <v>1</v>
      </c>
      <c r="AK25" s="46">
        <v>2</v>
      </c>
      <c r="AL25" s="46">
        <v>0</v>
      </c>
      <c r="AM25" s="46">
        <v>2</v>
      </c>
      <c r="AN25" s="46">
        <v>2</v>
      </c>
      <c r="AO25" s="46">
        <v>0</v>
      </c>
      <c r="AP25" s="46">
        <v>2</v>
      </c>
      <c r="AQ25" s="46">
        <v>3</v>
      </c>
      <c r="AR25" s="46">
        <v>0</v>
      </c>
      <c r="AS25" s="46">
        <v>3</v>
      </c>
      <c r="AT25" s="46">
        <v>3</v>
      </c>
      <c r="AU25" s="46">
        <v>0</v>
      </c>
      <c r="AV25" s="46">
        <v>2</v>
      </c>
      <c r="AW25">
        <v>2</v>
      </c>
      <c r="AX25">
        <v>0</v>
      </c>
      <c r="AY25">
        <v>2</v>
      </c>
    </row>
    <row r="26" spans="1:51" hidden="1" x14ac:dyDescent="0.25">
      <c r="A26" s="83"/>
      <c r="B26" s="83"/>
      <c r="C26" s="11">
        <v>700</v>
      </c>
      <c r="D26">
        <v>3</v>
      </c>
      <c r="E26">
        <v>0</v>
      </c>
      <c r="F26">
        <v>2</v>
      </c>
      <c r="G26" s="46">
        <v>2</v>
      </c>
      <c r="H26" s="46">
        <v>0</v>
      </c>
      <c r="I26" s="46">
        <v>3</v>
      </c>
      <c r="J26" s="46">
        <v>1</v>
      </c>
      <c r="K26" s="46">
        <v>0</v>
      </c>
      <c r="L26" s="46">
        <v>2</v>
      </c>
      <c r="M26" s="46">
        <v>1</v>
      </c>
      <c r="N26" s="46">
        <v>0</v>
      </c>
      <c r="O26" s="46">
        <v>2</v>
      </c>
      <c r="P26" s="46">
        <v>1</v>
      </c>
      <c r="Q26" s="46">
        <v>0</v>
      </c>
      <c r="R26" s="46">
        <v>2</v>
      </c>
      <c r="S26">
        <v>1</v>
      </c>
      <c r="T26">
        <v>0</v>
      </c>
      <c r="U26">
        <v>2</v>
      </c>
      <c r="V26" s="46">
        <v>2</v>
      </c>
      <c r="W26" s="46">
        <v>0</v>
      </c>
      <c r="X26" s="46">
        <v>2</v>
      </c>
      <c r="Y26" s="46">
        <v>1</v>
      </c>
      <c r="Z26" s="46">
        <v>0</v>
      </c>
      <c r="AA26" s="46">
        <v>2</v>
      </c>
      <c r="AB26">
        <v>1</v>
      </c>
      <c r="AC26">
        <v>0</v>
      </c>
      <c r="AD26">
        <v>2</v>
      </c>
      <c r="AE26" s="46">
        <v>2</v>
      </c>
      <c r="AF26" s="46">
        <v>0</v>
      </c>
      <c r="AG26" s="46">
        <v>2</v>
      </c>
      <c r="AH26">
        <v>2</v>
      </c>
      <c r="AI26">
        <v>0</v>
      </c>
      <c r="AJ26">
        <v>1</v>
      </c>
      <c r="AK26" s="46">
        <v>2</v>
      </c>
      <c r="AL26" s="46">
        <v>0</v>
      </c>
      <c r="AM26" s="46">
        <v>2</v>
      </c>
      <c r="AN26" s="46">
        <v>2</v>
      </c>
      <c r="AO26" s="46">
        <v>0</v>
      </c>
      <c r="AP26" s="46">
        <v>2</v>
      </c>
      <c r="AQ26" s="46">
        <v>4</v>
      </c>
      <c r="AR26" s="46">
        <v>0</v>
      </c>
      <c r="AS26" s="46">
        <v>3</v>
      </c>
      <c r="AT26" s="46">
        <v>4</v>
      </c>
      <c r="AU26" s="46">
        <v>0</v>
      </c>
      <c r="AV26" s="46">
        <v>3</v>
      </c>
      <c r="AW26">
        <v>3</v>
      </c>
      <c r="AX26">
        <v>0</v>
      </c>
      <c r="AY26">
        <v>2</v>
      </c>
    </row>
    <row r="27" spans="1:51" hidden="1" x14ac:dyDescent="0.25">
      <c r="A27" s="83"/>
      <c r="B27" s="83"/>
      <c r="C27" s="11">
        <v>1050</v>
      </c>
      <c r="D27">
        <v>3</v>
      </c>
      <c r="E27">
        <v>0</v>
      </c>
      <c r="F27">
        <v>2</v>
      </c>
      <c r="G27" s="46">
        <v>2</v>
      </c>
      <c r="H27" s="46">
        <v>0</v>
      </c>
      <c r="I27" s="46">
        <v>3</v>
      </c>
      <c r="J27" s="46">
        <v>2</v>
      </c>
      <c r="K27" s="46">
        <v>0</v>
      </c>
      <c r="L27" s="46">
        <v>2</v>
      </c>
      <c r="M27" s="46">
        <v>1</v>
      </c>
      <c r="N27" s="46">
        <v>0</v>
      </c>
      <c r="O27" s="46">
        <v>2</v>
      </c>
      <c r="P27" s="46">
        <v>2</v>
      </c>
      <c r="Q27" s="46">
        <v>0</v>
      </c>
      <c r="R27" s="46">
        <v>2</v>
      </c>
      <c r="S27">
        <v>2</v>
      </c>
      <c r="T27">
        <v>0</v>
      </c>
      <c r="U27">
        <v>3</v>
      </c>
      <c r="V27" s="46">
        <v>2</v>
      </c>
      <c r="W27" s="46">
        <v>0</v>
      </c>
      <c r="X27" s="46">
        <v>2</v>
      </c>
      <c r="Y27" s="46">
        <v>1</v>
      </c>
      <c r="Z27" s="46">
        <v>0</v>
      </c>
      <c r="AA27" s="46">
        <v>2</v>
      </c>
      <c r="AB27">
        <v>2</v>
      </c>
      <c r="AC27">
        <v>0</v>
      </c>
      <c r="AD27">
        <v>3</v>
      </c>
      <c r="AE27" s="46">
        <v>3</v>
      </c>
      <c r="AF27" s="46">
        <v>0</v>
      </c>
      <c r="AG27" s="46">
        <v>3</v>
      </c>
      <c r="AH27">
        <v>2</v>
      </c>
      <c r="AI27">
        <v>0</v>
      </c>
      <c r="AJ27">
        <v>2</v>
      </c>
      <c r="AK27" s="46">
        <v>3</v>
      </c>
      <c r="AL27" s="46">
        <v>0</v>
      </c>
      <c r="AM27" s="46">
        <v>3</v>
      </c>
      <c r="AN27" s="46">
        <v>3</v>
      </c>
      <c r="AO27" s="46">
        <v>0</v>
      </c>
      <c r="AP27" s="46">
        <v>3</v>
      </c>
      <c r="AQ27" s="46">
        <v>4</v>
      </c>
      <c r="AR27" s="46">
        <v>0</v>
      </c>
      <c r="AS27" s="46">
        <v>4</v>
      </c>
      <c r="AT27" s="46">
        <v>4</v>
      </c>
      <c r="AU27" s="46">
        <v>0</v>
      </c>
      <c r="AV27" s="46">
        <v>3</v>
      </c>
      <c r="AW27">
        <v>3</v>
      </c>
      <c r="AX27">
        <v>0</v>
      </c>
      <c r="AY27">
        <v>2</v>
      </c>
    </row>
    <row r="28" spans="1:51" hidden="1" x14ac:dyDescent="0.25">
      <c r="A28" s="83"/>
      <c r="B28" s="83"/>
      <c r="C28" s="11">
        <v>1200</v>
      </c>
      <c r="D28">
        <v>3</v>
      </c>
      <c r="E28">
        <v>0</v>
      </c>
      <c r="F28">
        <v>2</v>
      </c>
      <c r="G28" s="46">
        <v>2</v>
      </c>
      <c r="H28" s="46">
        <v>0</v>
      </c>
      <c r="I28" s="46">
        <v>3</v>
      </c>
      <c r="J28" s="46">
        <v>2</v>
      </c>
      <c r="K28" s="46">
        <v>0</v>
      </c>
      <c r="L28" s="46">
        <v>2</v>
      </c>
      <c r="M28" s="46">
        <v>2</v>
      </c>
      <c r="N28" s="46">
        <v>0</v>
      </c>
      <c r="O28" s="46">
        <v>2</v>
      </c>
      <c r="P28" s="46">
        <v>2</v>
      </c>
      <c r="Q28" s="46">
        <v>0</v>
      </c>
      <c r="R28" s="46">
        <v>2</v>
      </c>
      <c r="S28">
        <v>2</v>
      </c>
      <c r="T28">
        <v>0</v>
      </c>
      <c r="U28">
        <v>3</v>
      </c>
      <c r="V28" s="46">
        <v>2</v>
      </c>
      <c r="W28" s="46">
        <v>0</v>
      </c>
      <c r="X28" s="46">
        <v>2</v>
      </c>
      <c r="Y28" s="46">
        <v>2</v>
      </c>
      <c r="Z28" s="46">
        <v>0</v>
      </c>
      <c r="AA28" s="46">
        <v>2</v>
      </c>
      <c r="AB28">
        <v>2</v>
      </c>
      <c r="AC28">
        <v>0</v>
      </c>
      <c r="AD28">
        <v>3</v>
      </c>
      <c r="AE28" s="46">
        <v>3</v>
      </c>
      <c r="AF28" s="46">
        <v>0</v>
      </c>
      <c r="AG28" s="46">
        <v>3</v>
      </c>
      <c r="AH28">
        <v>3</v>
      </c>
      <c r="AI28">
        <v>0</v>
      </c>
      <c r="AJ28">
        <v>2</v>
      </c>
      <c r="AK28" s="46">
        <v>3</v>
      </c>
      <c r="AL28" s="46">
        <v>0</v>
      </c>
      <c r="AM28" s="46">
        <v>3</v>
      </c>
      <c r="AN28" s="46">
        <v>3</v>
      </c>
      <c r="AO28" s="46">
        <v>0</v>
      </c>
      <c r="AP28" s="46">
        <v>3</v>
      </c>
      <c r="AQ28" s="46">
        <v>4</v>
      </c>
      <c r="AR28" s="46">
        <v>0</v>
      </c>
      <c r="AS28" s="46">
        <v>4</v>
      </c>
      <c r="AT28" s="46">
        <v>4</v>
      </c>
      <c r="AU28" s="46">
        <v>0</v>
      </c>
      <c r="AV28" s="46">
        <v>3</v>
      </c>
      <c r="AW28">
        <v>3</v>
      </c>
      <c r="AX28">
        <v>0</v>
      </c>
      <c r="AY28">
        <v>2</v>
      </c>
    </row>
    <row r="29" spans="1:51" hidden="1" x14ac:dyDescent="0.25">
      <c r="A29" s="82" t="s">
        <v>33</v>
      </c>
      <c r="B29" s="82" t="s">
        <v>37</v>
      </c>
      <c r="C29" s="11">
        <v>350</v>
      </c>
      <c r="D29">
        <v>2</v>
      </c>
      <c r="E29">
        <v>0</v>
      </c>
      <c r="F29">
        <v>2</v>
      </c>
      <c r="G29" s="46">
        <v>1</v>
      </c>
      <c r="H29" s="46">
        <v>0</v>
      </c>
      <c r="I29" s="46">
        <v>2</v>
      </c>
      <c r="J29" s="46">
        <v>1</v>
      </c>
      <c r="K29" s="46">
        <v>0</v>
      </c>
      <c r="L29" s="46">
        <v>1</v>
      </c>
      <c r="M29" s="46">
        <v>1</v>
      </c>
      <c r="N29" s="46">
        <v>0</v>
      </c>
      <c r="O29" s="46">
        <v>1</v>
      </c>
      <c r="P29" s="46">
        <v>1</v>
      </c>
      <c r="Q29" s="46">
        <v>0</v>
      </c>
      <c r="R29" s="46">
        <v>1</v>
      </c>
      <c r="S29">
        <v>1</v>
      </c>
      <c r="T29">
        <v>0</v>
      </c>
      <c r="U29">
        <v>2</v>
      </c>
      <c r="V29" s="46">
        <v>1</v>
      </c>
      <c r="W29" s="46">
        <v>0</v>
      </c>
      <c r="X29" s="46">
        <v>1</v>
      </c>
      <c r="Y29" s="46">
        <v>1</v>
      </c>
      <c r="Z29" s="46">
        <v>0</v>
      </c>
      <c r="AA29" s="46">
        <v>2</v>
      </c>
      <c r="AB29">
        <v>1</v>
      </c>
      <c r="AC29">
        <v>0</v>
      </c>
      <c r="AD29">
        <v>2</v>
      </c>
      <c r="AE29" s="46">
        <v>2</v>
      </c>
      <c r="AF29" s="46">
        <v>0</v>
      </c>
      <c r="AG29" s="46">
        <v>2</v>
      </c>
      <c r="AH29">
        <v>2</v>
      </c>
      <c r="AI29">
        <v>0</v>
      </c>
      <c r="AJ29">
        <v>1</v>
      </c>
      <c r="AK29" s="46">
        <v>2</v>
      </c>
      <c r="AL29" s="46">
        <v>0</v>
      </c>
      <c r="AM29" s="46">
        <v>2</v>
      </c>
      <c r="AN29" s="46">
        <v>2</v>
      </c>
      <c r="AO29" s="46">
        <v>0</v>
      </c>
      <c r="AP29" s="46">
        <v>2</v>
      </c>
      <c r="AQ29" s="46">
        <v>3</v>
      </c>
      <c r="AR29" s="46">
        <v>0</v>
      </c>
      <c r="AS29" s="46">
        <v>3</v>
      </c>
      <c r="AT29" s="46">
        <v>3</v>
      </c>
      <c r="AU29" s="46">
        <v>0</v>
      </c>
      <c r="AV29" s="46">
        <v>2</v>
      </c>
      <c r="AW29">
        <v>2</v>
      </c>
      <c r="AX29">
        <v>0</v>
      </c>
      <c r="AY29">
        <v>2</v>
      </c>
    </row>
    <row r="30" spans="1:51" hidden="1" x14ac:dyDescent="0.25">
      <c r="A30" s="83"/>
      <c r="B30" s="83"/>
      <c r="C30" s="11">
        <v>530</v>
      </c>
      <c r="D30">
        <v>3</v>
      </c>
      <c r="E30">
        <v>0</v>
      </c>
      <c r="F30">
        <v>2</v>
      </c>
      <c r="G30" s="46">
        <v>2</v>
      </c>
      <c r="H30" s="46">
        <v>0</v>
      </c>
      <c r="I30" s="46">
        <v>3</v>
      </c>
      <c r="J30" s="46">
        <v>1</v>
      </c>
      <c r="K30" s="46">
        <v>0</v>
      </c>
      <c r="L30" s="46">
        <v>2</v>
      </c>
      <c r="M30" s="46">
        <v>1</v>
      </c>
      <c r="N30" s="46">
        <v>0</v>
      </c>
      <c r="O30" s="46">
        <v>2</v>
      </c>
      <c r="P30" s="46">
        <v>1</v>
      </c>
      <c r="Q30" s="46">
        <v>0</v>
      </c>
      <c r="R30" s="46">
        <v>2</v>
      </c>
      <c r="S30">
        <v>2</v>
      </c>
      <c r="T30">
        <v>0</v>
      </c>
      <c r="U30">
        <v>2</v>
      </c>
      <c r="V30" s="46">
        <v>2</v>
      </c>
      <c r="W30" s="46">
        <v>0</v>
      </c>
      <c r="X30" s="46">
        <v>2</v>
      </c>
      <c r="Y30" s="46">
        <v>1</v>
      </c>
      <c r="Z30" s="46">
        <v>0</v>
      </c>
      <c r="AA30" s="46">
        <v>2</v>
      </c>
      <c r="AB30">
        <v>2</v>
      </c>
      <c r="AC30">
        <v>0</v>
      </c>
      <c r="AD30">
        <v>2</v>
      </c>
      <c r="AE30" s="46">
        <v>2</v>
      </c>
      <c r="AF30" s="46">
        <v>0</v>
      </c>
      <c r="AG30" s="46">
        <v>2</v>
      </c>
      <c r="AH30">
        <v>2</v>
      </c>
      <c r="AI30">
        <v>0</v>
      </c>
      <c r="AJ30">
        <v>2</v>
      </c>
      <c r="AK30" s="46">
        <v>3</v>
      </c>
      <c r="AL30" s="46">
        <v>0</v>
      </c>
      <c r="AM30" s="46">
        <v>3</v>
      </c>
      <c r="AN30" s="46">
        <v>3</v>
      </c>
      <c r="AO30" s="46">
        <v>0</v>
      </c>
      <c r="AP30" s="46">
        <v>3</v>
      </c>
      <c r="AQ30" s="46">
        <v>4</v>
      </c>
      <c r="AR30" s="46">
        <v>0</v>
      </c>
      <c r="AS30" s="46">
        <v>3</v>
      </c>
      <c r="AT30" s="46">
        <v>4</v>
      </c>
      <c r="AU30" s="46">
        <v>0</v>
      </c>
      <c r="AV30" s="46">
        <v>3</v>
      </c>
      <c r="AW30">
        <v>3</v>
      </c>
      <c r="AX30">
        <v>0</v>
      </c>
      <c r="AY30">
        <v>2</v>
      </c>
    </row>
    <row r="31" spans="1:51" hidden="1" x14ac:dyDescent="0.25">
      <c r="A31" s="83"/>
      <c r="B31" s="83"/>
      <c r="C31" s="11">
        <v>700</v>
      </c>
      <c r="D31">
        <v>3</v>
      </c>
      <c r="E31">
        <v>0</v>
      </c>
      <c r="F31">
        <v>2</v>
      </c>
      <c r="G31" s="46">
        <v>2</v>
      </c>
      <c r="H31" s="46">
        <v>0</v>
      </c>
      <c r="I31" s="46">
        <v>3</v>
      </c>
      <c r="J31" s="46">
        <v>2</v>
      </c>
      <c r="K31" s="46">
        <v>0</v>
      </c>
      <c r="L31" s="46">
        <v>2</v>
      </c>
      <c r="M31" s="46">
        <v>2</v>
      </c>
      <c r="N31" s="46">
        <v>0</v>
      </c>
      <c r="O31" s="46">
        <v>2</v>
      </c>
      <c r="P31" s="46">
        <v>2</v>
      </c>
      <c r="Q31" s="46">
        <v>0</v>
      </c>
      <c r="R31" s="46">
        <v>2</v>
      </c>
      <c r="S31">
        <v>2</v>
      </c>
      <c r="T31">
        <v>0</v>
      </c>
      <c r="U31">
        <v>3</v>
      </c>
      <c r="V31" s="46">
        <v>2</v>
      </c>
      <c r="W31" s="46">
        <v>0</v>
      </c>
      <c r="X31" s="46">
        <v>2</v>
      </c>
      <c r="Y31" s="46">
        <v>1</v>
      </c>
      <c r="Z31" s="46">
        <v>0</v>
      </c>
      <c r="AA31" s="46">
        <v>2</v>
      </c>
      <c r="AB31">
        <v>2</v>
      </c>
      <c r="AC31">
        <v>0</v>
      </c>
      <c r="AD31">
        <v>3</v>
      </c>
      <c r="AE31" s="46">
        <v>3</v>
      </c>
      <c r="AF31" s="46">
        <v>0</v>
      </c>
      <c r="AG31" s="46">
        <v>3</v>
      </c>
      <c r="AH31">
        <v>3</v>
      </c>
      <c r="AI31">
        <v>0</v>
      </c>
      <c r="AJ31">
        <v>2</v>
      </c>
      <c r="AK31" s="46">
        <v>3</v>
      </c>
      <c r="AL31" s="46">
        <v>0</v>
      </c>
      <c r="AM31" s="46">
        <v>3</v>
      </c>
      <c r="AN31" s="46">
        <v>3</v>
      </c>
      <c r="AO31" s="46">
        <v>0</v>
      </c>
      <c r="AP31" s="46">
        <v>3</v>
      </c>
      <c r="AQ31" s="46">
        <v>4</v>
      </c>
      <c r="AR31" s="46">
        <v>0</v>
      </c>
      <c r="AS31" s="46">
        <v>4</v>
      </c>
      <c r="AT31" s="46">
        <v>4</v>
      </c>
      <c r="AU31" s="46">
        <v>0</v>
      </c>
      <c r="AV31" s="46">
        <v>3</v>
      </c>
      <c r="AW31">
        <v>3</v>
      </c>
      <c r="AX31">
        <v>0</v>
      </c>
      <c r="AY31">
        <v>2</v>
      </c>
    </row>
    <row r="32" spans="1:51" hidden="1" x14ac:dyDescent="0.25">
      <c r="A32" s="83"/>
      <c r="B32" s="83"/>
      <c r="C32" s="11">
        <v>1050</v>
      </c>
      <c r="D32">
        <v>3</v>
      </c>
      <c r="E32">
        <v>0</v>
      </c>
      <c r="F32">
        <v>3</v>
      </c>
      <c r="G32" s="46">
        <v>3</v>
      </c>
      <c r="H32" s="46">
        <v>0</v>
      </c>
      <c r="I32" s="46">
        <v>4</v>
      </c>
      <c r="J32" s="46">
        <v>2</v>
      </c>
      <c r="K32" s="46">
        <v>0</v>
      </c>
      <c r="L32" s="46">
        <v>2</v>
      </c>
      <c r="M32" s="46">
        <v>2</v>
      </c>
      <c r="N32" s="46">
        <v>0</v>
      </c>
      <c r="O32" s="46">
        <v>2</v>
      </c>
      <c r="P32" s="46">
        <v>2</v>
      </c>
      <c r="Q32" s="46">
        <v>0</v>
      </c>
      <c r="R32" s="46">
        <v>2</v>
      </c>
      <c r="S32">
        <v>2</v>
      </c>
      <c r="T32">
        <v>0</v>
      </c>
      <c r="U32">
        <v>3</v>
      </c>
      <c r="V32" s="46">
        <v>3</v>
      </c>
      <c r="W32" s="46">
        <v>0</v>
      </c>
      <c r="X32" s="46">
        <v>3</v>
      </c>
      <c r="Y32" s="46">
        <v>2</v>
      </c>
      <c r="Z32" s="46">
        <v>0</v>
      </c>
      <c r="AA32" s="46">
        <v>3</v>
      </c>
      <c r="AB32">
        <v>2</v>
      </c>
      <c r="AC32">
        <v>0</v>
      </c>
      <c r="AD32">
        <v>3</v>
      </c>
      <c r="AE32" s="46">
        <v>3</v>
      </c>
      <c r="AF32" s="46">
        <v>0</v>
      </c>
      <c r="AG32" s="46">
        <v>3</v>
      </c>
      <c r="AH32">
        <v>3</v>
      </c>
      <c r="AI32">
        <v>0</v>
      </c>
      <c r="AJ32">
        <v>2</v>
      </c>
      <c r="AK32" s="46">
        <v>3</v>
      </c>
      <c r="AL32" s="46">
        <v>0</v>
      </c>
      <c r="AM32" s="46">
        <v>3</v>
      </c>
      <c r="AN32" s="46">
        <v>3</v>
      </c>
      <c r="AO32" s="46">
        <v>0</v>
      </c>
      <c r="AP32" s="46">
        <v>3</v>
      </c>
      <c r="AQ32" s="46">
        <v>5</v>
      </c>
      <c r="AR32" s="46">
        <v>0</v>
      </c>
      <c r="AS32" s="46">
        <v>5</v>
      </c>
      <c r="AT32" s="46">
        <v>5</v>
      </c>
      <c r="AU32" s="46">
        <v>0</v>
      </c>
      <c r="AV32" s="46">
        <v>4</v>
      </c>
      <c r="AW32">
        <v>3</v>
      </c>
      <c r="AX32">
        <v>0</v>
      </c>
      <c r="AY32">
        <v>3</v>
      </c>
    </row>
    <row r="33" spans="1:51" hidden="1" x14ac:dyDescent="0.25">
      <c r="A33" s="83"/>
      <c r="B33" s="83"/>
      <c r="C33" s="11">
        <v>1200</v>
      </c>
      <c r="D33">
        <v>3</v>
      </c>
      <c r="E33">
        <v>0</v>
      </c>
      <c r="F33">
        <v>3</v>
      </c>
      <c r="G33" s="46">
        <v>3</v>
      </c>
      <c r="H33" s="46">
        <v>0</v>
      </c>
      <c r="I33" s="46">
        <v>4</v>
      </c>
      <c r="J33" s="46">
        <v>2</v>
      </c>
      <c r="K33" s="46">
        <v>0</v>
      </c>
      <c r="L33" s="46">
        <v>3</v>
      </c>
      <c r="M33" s="46">
        <v>2</v>
      </c>
      <c r="N33" s="46">
        <v>0</v>
      </c>
      <c r="O33" s="46">
        <v>2</v>
      </c>
      <c r="P33" s="46">
        <v>2</v>
      </c>
      <c r="Q33" s="46">
        <v>0</v>
      </c>
      <c r="R33" s="46">
        <v>2</v>
      </c>
      <c r="S33">
        <v>3</v>
      </c>
      <c r="T33">
        <v>0</v>
      </c>
      <c r="U33">
        <v>3</v>
      </c>
      <c r="V33" s="46">
        <v>3</v>
      </c>
      <c r="W33" s="46">
        <v>0</v>
      </c>
      <c r="X33" s="46">
        <v>3</v>
      </c>
      <c r="Y33" s="46">
        <v>2</v>
      </c>
      <c r="Z33" s="46">
        <v>0</v>
      </c>
      <c r="AA33" s="46">
        <v>3</v>
      </c>
      <c r="AB33">
        <v>3</v>
      </c>
      <c r="AC33">
        <v>0</v>
      </c>
      <c r="AD33">
        <v>3</v>
      </c>
      <c r="AE33" s="46">
        <v>3</v>
      </c>
      <c r="AF33" s="46">
        <v>0</v>
      </c>
      <c r="AG33" s="46">
        <v>3</v>
      </c>
      <c r="AH33">
        <v>3</v>
      </c>
      <c r="AI33">
        <v>0</v>
      </c>
      <c r="AJ33">
        <v>3</v>
      </c>
      <c r="AK33" s="46">
        <v>3</v>
      </c>
      <c r="AL33" s="46">
        <v>0</v>
      </c>
      <c r="AM33" s="46">
        <v>3</v>
      </c>
      <c r="AN33" s="46">
        <v>3</v>
      </c>
      <c r="AO33" s="46">
        <v>0</v>
      </c>
      <c r="AP33" s="46">
        <v>3</v>
      </c>
      <c r="AQ33" s="46">
        <v>5</v>
      </c>
      <c r="AR33" s="46">
        <v>0</v>
      </c>
      <c r="AS33" s="46">
        <v>5</v>
      </c>
      <c r="AT33" s="46">
        <v>5</v>
      </c>
      <c r="AU33" s="46">
        <v>0</v>
      </c>
      <c r="AV33" s="46">
        <v>4</v>
      </c>
      <c r="AW33">
        <v>4</v>
      </c>
      <c r="AX33">
        <v>0</v>
      </c>
      <c r="AY33">
        <v>3</v>
      </c>
    </row>
    <row r="34" spans="1:51" hidden="1" x14ac:dyDescent="0.25">
      <c r="A34" s="82" t="s">
        <v>35</v>
      </c>
      <c r="B34" s="82" t="s">
        <v>38</v>
      </c>
      <c r="C34" s="11">
        <v>350</v>
      </c>
      <c r="D34">
        <v>3</v>
      </c>
      <c r="E34">
        <v>0</v>
      </c>
      <c r="F34">
        <v>3</v>
      </c>
      <c r="G34" s="46">
        <v>2</v>
      </c>
      <c r="H34" s="46">
        <v>0</v>
      </c>
      <c r="I34" s="46">
        <v>3</v>
      </c>
      <c r="J34" s="46">
        <v>1</v>
      </c>
      <c r="K34" s="46">
        <v>0</v>
      </c>
      <c r="L34" s="46">
        <v>2</v>
      </c>
      <c r="M34" s="46">
        <v>1</v>
      </c>
      <c r="N34" s="46">
        <v>0</v>
      </c>
      <c r="O34" s="46">
        <v>2</v>
      </c>
      <c r="P34" s="46">
        <v>1</v>
      </c>
      <c r="Q34" s="46">
        <v>0</v>
      </c>
      <c r="R34" s="46">
        <v>1</v>
      </c>
      <c r="S34">
        <v>1</v>
      </c>
      <c r="T34">
        <v>0</v>
      </c>
      <c r="U34">
        <v>2</v>
      </c>
      <c r="V34" s="46">
        <v>2</v>
      </c>
      <c r="W34" s="46">
        <v>0</v>
      </c>
      <c r="X34" s="46">
        <v>2</v>
      </c>
      <c r="Y34" s="46">
        <v>1</v>
      </c>
      <c r="Z34" s="46">
        <v>0</v>
      </c>
      <c r="AA34" s="46">
        <v>2</v>
      </c>
      <c r="AB34">
        <v>1</v>
      </c>
      <c r="AC34">
        <v>0</v>
      </c>
      <c r="AD34">
        <v>2</v>
      </c>
      <c r="AE34" s="46">
        <v>2</v>
      </c>
      <c r="AF34" s="46">
        <v>0</v>
      </c>
      <c r="AG34" s="46">
        <v>2</v>
      </c>
      <c r="AH34">
        <v>2</v>
      </c>
      <c r="AI34">
        <v>0</v>
      </c>
      <c r="AJ34">
        <v>1</v>
      </c>
      <c r="AK34" s="46">
        <v>2</v>
      </c>
      <c r="AL34" s="46">
        <v>0</v>
      </c>
      <c r="AM34" s="46">
        <v>2</v>
      </c>
      <c r="AN34" s="46">
        <v>2</v>
      </c>
      <c r="AO34" s="46">
        <v>0</v>
      </c>
      <c r="AP34" s="46">
        <v>2</v>
      </c>
      <c r="AQ34" s="46">
        <v>4</v>
      </c>
      <c r="AR34" s="46">
        <v>0</v>
      </c>
      <c r="AS34" s="46">
        <v>3</v>
      </c>
      <c r="AT34" s="46">
        <v>4</v>
      </c>
      <c r="AU34" s="46">
        <v>0</v>
      </c>
      <c r="AV34" s="46">
        <v>3</v>
      </c>
      <c r="AW34">
        <v>3</v>
      </c>
      <c r="AX34">
        <v>0</v>
      </c>
      <c r="AY34">
        <v>3</v>
      </c>
    </row>
    <row r="35" spans="1:51" hidden="1" x14ac:dyDescent="0.25">
      <c r="A35" s="83"/>
      <c r="B35" s="83"/>
      <c r="C35" s="11">
        <v>530</v>
      </c>
      <c r="D35">
        <v>3</v>
      </c>
      <c r="E35">
        <v>0</v>
      </c>
      <c r="F35">
        <v>3</v>
      </c>
      <c r="G35" s="46">
        <v>2</v>
      </c>
      <c r="H35" s="46">
        <v>0</v>
      </c>
      <c r="I35" s="46">
        <v>3</v>
      </c>
      <c r="J35" s="46">
        <v>2</v>
      </c>
      <c r="K35" s="46">
        <v>0</v>
      </c>
      <c r="L35" s="46">
        <v>2</v>
      </c>
      <c r="M35" s="46">
        <v>2</v>
      </c>
      <c r="N35" s="46">
        <v>0</v>
      </c>
      <c r="O35" s="46">
        <v>2</v>
      </c>
      <c r="P35" s="46">
        <v>2</v>
      </c>
      <c r="Q35" s="46">
        <v>0</v>
      </c>
      <c r="R35" s="46">
        <v>2</v>
      </c>
      <c r="S35">
        <v>2</v>
      </c>
      <c r="T35">
        <v>0</v>
      </c>
      <c r="U35">
        <v>3</v>
      </c>
      <c r="V35" s="46">
        <v>2</v>
      </c>
      <c r="W35" s="46">
        <v>0</v>
      </c>
      <c r="X35" s="46">
        <v>2</v>
      </c>
      <c r="Y35" s="46">
        <v>1</v>
      </c>
      <c r="Z35" s="46">
        <v>0</v>
      </c>
      <c r="AA35" s="46">
        <v>2</v>
      </c>
      <c r="AB35">
        <v>2</v>
      </c>
      <c r="AC35">
        <v>0</v>
      </c>
      <c r="AD35">
        <v>3</v>
      </c>
      <c r="AE35" s="46">
        <v>3</v>
      </c>
      <c r="AF35" s="46">
        <v>0</v>
      </c>
      <c r="AG35" s="46">
        <v>3</v>
      </c>
      <c r="AH35">
        <v>3</v>
      </c>
      <c r="AI35">
        <v>0</v>
      </c>
      <c r="AJ35">
        <v>2</v>
      </c>
      <c r="AK35" s="46">
        <v>3</v>
      </c>
      <c r="AL35" s="46">
        <v>0</v>
      </c>
      <c r="AM35" s="46">
        <v>3</v>
      </c>
      <c r="AN35" s="46">
        <v>3</v>
      </c>
      <c r="AO35" s="46">
        <v>0</v>
      </c>
      <c r="AP35" s="46">
        <v>3</v>
      </c>
      <c r="AQ35" s="46">
        <v>4</v>
      </c>
      <c r="AR35" s="46">
        <v>0</v>
      </c>
      <c r="AS35" s="46">
        <v>4</v>
      </c>
      <c r="AT35" s="46">
        <v>4</v>
      </c>
      <c r="AU35" s="46">
        <v>0</v>
      </c>
      <c r="AV35" s="46">
        <v>3</v>
      </c>
      <c r="AW35">
        <v>3</v>
      </c>
      <c r="AX35">
        <v>0</v>
      </c>
      <c r="AY35">
        <v>3</v>
      </c>
    </row>
    <row r="36" spans="1:51" hidden="1" x14ac:dyDescent="0.25">
      <c r="A36" s="83"/>
      <c r="B36" s="83"/>
      <c r="C36" s="11">
        <v>700</v>
      </c>
      <c r="D36">
        <v>4</v>
      </c>
      <c r="E36">
        <v>0</v>
      </c>
      <c r="F36">
        <v>4</v>
      </c>
      <c r="G36" s="46">
        <v>3</v>
      </c>
      <c r="H36" s="46">
        <v>0</v>
      </c>
      <c r="I36" s="46">
        <v>4</v>
      </c>
      <c r="J36" s="46">
        <v>2</v>
      </c>
      <c r="K36" s="46">
        <v>0</v>
      </c>
      <c r="L36" s="46">
        <v>2</v>
      </c>
      <c r="M36" s="46">
        <v>2</v>
      </c>
      <c r="N36" s="46">
        <v>0</v>
      </c>
      <c r="O36" s="46">
        <v>2</v>
      </c>
      <c r="P36" s="46">
        <v>2</v>
      </c>
      <c r="Q36" s="46">
        <v>0</v>
      </c>
      <c r="R36" s="46">
        <v>2</v>
      </c>
      <c r="S36">
        <v>2</v>
      </c>
      <c r="T36">
        <v>0</v>
      </c>
      <c r="U36">
        <v>3</v>
      </c>
      <c r="V36" s="46">
        <v>3</v>
      </c>
      <c r="W36" s="46">
        <v>0</v>
      </c>
      <c r="X36" s="46">
        <v>3</v>
      </c>
      <c r="Y36" s="46">
        <v>2</v>
      </c>
      <c r="Z36" s="46">
        <v>0</v>
      </c>
      <c r="AA36" s="46">
        <v>3</v>
      </c>
      <c r="AB36">
        <v>2</v>
      </c>
      <c r="AC36">
        <v>0</v>
      </c>
      <c r="AD36">
        <v>3</v>
      </c>
      <c r="AE36" s="46">
        <v>3</v>
      </c>
      <c r="AF36" s="46">
        <v>0</v>
      </c>
      <c r="AG36" s="46">
        <v>3</v>
      </c>
      <c r="AH36">
        <v>3</v>
      </c>
      <c r="AI36">
        <v>0</v>
      </c>
      <c r="AJ36">
        <v>2</v>
      </c>
      <c r="AK36" s="46">
        <v>3</v>
      </c>
      <c r="AL36" s="46">
        <v>0</v>
      </c>
      <c r="AM36" s="46">
        <v>3</v>
      </c>
      <c r="AN36" s="46">
        <v>3</v>
      </c>
      <c r="AO36" s="46">
        <v>0</v>
      </c>
      <c r="AP36" s="46">
        <v>3</v>
      </c>
      <c r="AQ36" s="46">
        <v>5</v>
      </c>
      <c r="AR36" s="46">
        <v>0</v>
      </c>
      <c r="AS36" s="46">
        <v>4</v>
      </c>
      <c r="AT36" s="46">
        <v>5</v>
      </c>
      <c r="AU36" s="46">
        <v>0</v>
      </c>
      <c r="AV36" s="46">
        <v>4</v>
      </c>
      <c r="AW36">
        <v>4</v>
      </c>
      <c r="AX36">
        <v>0</v>
      </c>
      <c r="AY36">
        <v>4</v>
      </c>
    </row>
    <row r="37" spans="1:51" hidden="1" x14ac:dyDescent="0.25">
      <c r="A37" s="83"/>
      <c r="B37" s="83"/>
      <c r="C37" s="11">
        <v>1050</v>
      </c>
      <c r="D37">
        <v>4</v>
      </c>
      <c r="E37">
        <v>0</v>
      </c>
      <c r="F37">
        <v>4</v>
      </c>
      <c r="G37" s="46">
        <v>3</v>
      </c>
      <c r="H37" s="46">
        <v>0</v>
      </c>
      <c r="I37" s="46">
        <v>4</v>
      </c>
      <c r="J37" s="46">
        <v>3</v>
      </c>
      <c r="K37" s="46">
        <v>0</v>
      </c>
      <c r="L37" s="46">
        <v>3</v>
      </c>
      <c r="M37" s="46">
        <v>2</v>
      </c>
      <c r="N37" s="46">
        <v>0</v>
      </c>
      <c r="O37" s="46">
        <v>3</v>
      </c>
      <c r="P37" s="46">
        <v>3</v>
      </c>
      <c r="Q37" s="46">
        <v>0</v>
      </c>
      <c r="R37" s="46">
        <v>3</v>
      </c>
      <c r="S37">
        <v>3</v>
      </c>
      <c r="T37">
        <v>0</v>
      </c>
      <c r="U37">
        <v>3</v>
      </c>
      <c r="V37" s="46">
        <v>3</v>
      </c>
      <c r="W37" s="46">
        <v>0</v>
      </c>
      <c r="X37" s="46">
        <v>3</v>
      </c>
      <c r="Y37" s="46">
        <v>2</v>
      </c>
      <c r="Z37" s="46">
        <v>0</v>
      </c>
      <c r="AA37" s="46">
        <v>3</v>
      </c>
      <c r="AB37">
        <v>3</v>
      </c>
      <c r="AC37">
        <v>0</v>
      </c>
      <c r="AD37">
        <v>3</v>
      </c>
      <c r="AE37" s="46">
        <v>3</v>
      </c>
      <c r="AF37" s="46">
        <v>0</v>
      </c>
      <c r="AG37" s="46">
        <v>3</v>
      </c>
      <c r="AH37">
        <v>3</v>
      </c>
      <c r="AI37">
        <v>0</v>
      </c>
      <c r="AJ37">
        <v>3</v>
      </c>
      <c r="AK37" s="46">
        <v>3</v>
      </c>
      <c r="AL37" s="46">
        <v>0</v>
      </c>
      <c r="AM37" s="46">
        <v>3</v>
      </c>
      <c r="AN37" s="46">
        <v>4</v>
      </c>
      <c r="AO37" s="46">
        <v>0</v>
      </c>
      <c r="AP37" s="46">
        <v>4</v>
      </c>
      <c r="AQ37" s="46">
        <v>5</v>
      </c>
      <c r="AR37" s="46">
        <v>0</v>
      </c>
      <c r="AS37" s="46">
        <v>5</v>
      </c>
      <c r="AT37" s="46">
        <v>5</v>
      </c>
      <c r="AU37" s="46">
        <v>0</v>
      </c>
      <c r="AV37" s="46">
        <v>5</v>
      </c>
      <c r="AW37">
        <v>4</v>
      </c>
      <c r="AX37">
        <v>0</v>
      </c>
      <c r="AY37">
        <v>4</v>
      </c>
    </row>
    <row r="38" spans="1:51" hidden="1" x14ac:dyDescent="0.25">
      <c r="A38" s="83"/>
      <c r="B38" s="83"/>
      <c r="C38" s="11">
        <v>1200</v>
      </c>
      <c r="D38">
        <v>4</v>
      </c>
      <c r="E38">
        <v>0</v>
      </c>
      <c r="F38">
        <v>4</v>
      </c>
      <c r="G38" s="46">
        <v>3</v>
      </c>
      <c r="H38" s="46">
        <v>0</v>
      </c>
      <c r="I38" s="46">
        <v>5</v>
      </c>
      <c r="J38" s="46">
        <v>3</v>
      </c>
      <c r="K38" s="46">
        <v>0</v>
      </c>
      <c r="L38" s="46">
        <v>3</v>
      </c>
      <c r="M38" s="46">
        <v>3</v>
      </c>
      <c r="N38" s="46">
        <v>0</v>
      </c>
      <c r="O38" s="46">
        <v>3</v>
      </c>
      <c r="P38" s="46">
        <v>3</v>
      </c>
      <c r="Q38" s="46">
        <v>0</v>
      </c>
      <c r="R38" s="46">
        <v>3</v>
      </c>
      <c r="S38">
        <v>3</v>
      </c>
      <c r="T38">
        <v>0</v>
      </c>
      <c r="U38">
        <v>3</v>
      </c>
      <c r="V38" s="46">
        <v>3</v>
      </c>
      <c r="W38" s="46">
        <v>0</v>
      </c>
      <c r="X38" s="46">
        <v>3</v>
      </c>
      <c r="Y38" s="46">
        <v>2</v>
      </c>
      <c r="Z38" s="46">
        <v>0</v>
      </c>
      <c r="AA38" s="46">
        <v>3</v>
      </c>
      <c r="AB38">
        <v>3</v>
      </c>
      <c r="AC38">
        <v>0</v>
      </c>
      <c r="AD38">
        <v>4</v>
      </c>
      <c r="AE38" s="46">
        <v>4</v>
      </c>
      <c r="AF38" s="46">
        <v>0</v>
      </c>
      <c r="AG38" s="46">
        <v>4</v>
      </c>
      <c r="AH38">
        <v>4</v>
      </c>
      <c r="AI38">
        <v>0</v>
      </c>
      <c r="AJ38">
        <v>3</v>
      </c>
      <c r="AK38" s="46">
        <v>4</v>
      </c>
      <c r="AL38" s="46">
        <v>0</v>
      </c>
      <c r="AM38" s="46">
        <v>4</v>
      </c>
      <c r="AN38" s="46">
        <v>4</v>
      </c>
      <c r="AO38" s="46">
        <v>0</v>
      </c>
      <c r="AP38" s="46">
        <v>4</v>
      </c>
      <c r="AQ38" s="46">
        <v>5</v>
      </c>
      <c r="AR38" s="46">
        <v>0</v>
      </c>
      <c r="AS38" s="46">
        <v>5</v>
      </c>
      <c r="AT38" s="46">
        <v>5</v>
      </c>
      <c r="AU38" s="46">
        <v>0</v>
      </c>
      <c r="AV38" s="46">
        <v>5</v>
      </c>
      <c r="AW38">
        <v>4</v>
      </c>
      <c r="AX38">
        <v>0</v>
      </c>
      <c r="AY38">
        <v>4</v>
      </c>
    </row>
    <row r="39" spans="1:51" hidden="1" x14ac:dyDescent="0.25"/>
    <row r="40" spans="1:51" hidden="1" x14ac:dyDescent="0.25">
      <c r="A40" s="103" t="s">
        <v>55</v>
      </c>
      <c r="B40" s="104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</row>
    <row r="41" spans="1:51" hidden="1" x14ac:dyDescent="0.25">
      <c r="A41" s="7" t="s">
        <v>16</v>
      </c>
      <c r="B41" s="7" t="s">
        <v>1</v>
      </c>
      <c r="C41" s="7" t="s">
        <v>2</v>
      </c>
      <c r="D41" s="47" t="s">
        <v>63</v>
      </c>
      <c r="E41" s="47" t="s">
        <v>64</v>
      </c>
      <c r="F41" s="47" t="s">
        <v>65</v>
      </c>
      <c r="G41" s="47" t="s">
        <v>66</v>
      </c>
      <c r="H41" s="47" t="s">
        <v>67</v>
      </c>
      <c r="I41" s="47" t="s">
        <v>68</v>
      </c>
      <c r="J41" s="47" t="s">
        <v>69</v>
      </c>
      <c r="K41" s="47" t="s">
        <v>70</v>
      </c>
      <c r="L41" s="47" t="s">
        <v>71</v>
      </c>
      <c r="M41" s="47" t="s">
        <v>72</v>
      </c>
      <c r="N41" s="47" t="s">
        <v>73</v>
      </c>
      <c r="O41" s="47" t="s">
        <v>74</v>
      </c>
      <c r="P41" s="47" t="s">
        <v>75</v>
      </c>
      <c r="Q41" s="47" t="s">
        <v>76</v>
      </c>
      <c r="R41" s="47" t="s">
        <v>77</v>
      </c>
      <c r="S41" s="47" t="s">
        <v>149</v>
      </c>
      <c r="T41" s="47" t="s">
        <v>150</v>
      </c>
      <c r="U41" s="47" t="s">
        <v>151</v>
      </c>
      <c r="V41" s="47" t="s">
        <v>78</v>
      </c>
      <c r="W41" s="47" t="s">
        <v>79</v>
      </c>
      <c r="X41" s="47" t="s">
        <v>80</v>
      </c>
      <c r="Y41" s="47" t="s">
        <v>81</v>
      </c>
      <c r="Z41" s="47" t="s">
        <v>82</v>
      </c>
      <c r="AA41" s="47" t="s">
        <v>83</v>
      </c>
      <c r="AB41" s="47" t="s">
        <v>152</v>
      </c>
      <c r="AC41" s="47" t="s">
        <v>153</v>
      </c>
      <c r="AD41" s="47" t="s">
        <v>154</v>
      </c>
      <c r="AE41" s="47" t="s">
        <v>84</v>
      </c>
      <c r="AF41" s="47" t="s">
        <v>85</v>
      </c>
      <c r="AG41" s="47" t="s">
        <v>86</v>
      </c>
      <c r="AH41" s="47" t="s">
        <v>155</v>
      </c>
      <c r="AI41" s="47" t="s">
        <v>156</v>
      </c>
      <c r="AJ41" s="47" t="s">
        <v>157</v>
      </c>
      <c r="AK41" s="47" t="s">
        <v>87</v>
      </c>
      <c r="AL41" s="47" t="s">
        <v>88</v>
      </c>
      <c r="AM41" s="47" t="s">
        <v>89</v>
      </c>
      <c r="AN41" s="47" t="s">
        <v>90</v>
      </c>
      <c r="AO41" s="47" t="s">
        <v>91</v>
      </c>
      <c r="AP41" s="47" t="s">
        <v>92</v>
      </c>
      <c r="AQ41" s="47" t="s">
        <v>93</v>
      </c>
      <c r="AR41" s="47" t="s">
        <v>94</v>
      </c>
      <c r="AS41" s="47" t="s">
        <v>95</v>
      </c>
      <c r="AT41" s="47" t="s">
        <v>96</v>
      </c>
      <c r="AU41" s="47" t="s">
        <v>97</v>
      </c>
      <c r="AV41" s="47" t="s">
        <v>98</v>
      </c>
      <c r="AW41" s="47" t="s">
        <v>99</v>
      </c>
      <c r="AX41" s="47" t="s">
        <v>100</v>
      </c>
      <c r="AY41" s="47" t="s">
        <v>101</v>
      </c>
    </row>
    <row r="42" spans="1:51" hidden="1" x14ac:dyDescent="0.25">
      <c r="A42" s="83" t="s">
        <v>34</v>
      </c>
      <c r="B42" s="83" t="s">
        <v>36</v>
      </c>
      <c r="C42" s="44">
        <v>350</v>
      </c>
      <c r="D42">
        <v>2</v>
      </c>
      <c r="E42">
        <v>0</v>
      </c>
      <c r="F42">
        <v>1</v>
      </c>
      <c r="G42" s="46">
        <v>1</v>
      </c>
      <c r="H42" s="46">
        <v>0</v>
      </c>
      <c r="I42" s="46">
        <v>2</v>
      </c>
      <c r="J42" s="46">
        <v>1</v>
      </c>
      <c r="K42" s="46">
        <v>0</v>
      </c>
      <c r="L42" s="46">
        <v>1</v>
      </c>
      <c r="M42" s="46">
        <v>1</v>
      </c>
      <c r="N42" s="46">
        <v>0</v>
      </c>
      <c r="O42" s="46">
        <v>1</v>
      </c>
      <c r="P42" s="46">
        <v>1</v>
      </c>
      <c r="Q42" s="46">
        <v>0</v>
      </c>
      <c r="R42" s="46">
        <v>1</v>
      </c>
      <c r="S42">
        <v>1</v>
      </c>
      <c r="T42">
        <v>0</v>
      </c>
      <c r="U42">
        <v>1</v>
      </c>
      <c r="V42" s="46">
        <v>1</v>
      </c>
      <c r="W42" s="46">
        <v>0</v>
      </c>
      <c r="X42" s="46">
        <v>1</v>
      </c>
      <c r="Y42" s="46">
        <v>1</v>
      </c>
      <c r="Z42" s="46">
        <v>0</v>
      </c>
      <c r="AA42" s="46">
        <v>1</v>
      </c>
      <c r="AB42">
        <v>1</v>
      </c>
      <c r="AC42">
        <v>0</v>
      </c>
      <c r="AD42">
        <v>1</v>
      </c>
      <c r="AE42" s="46">
        <v>1</v>
      </c>
      <c r="AF42" s="46">
        <v>0</v>
      </c>
      <c r="AG42" s="46">
        <v>1</v>
      </c>
      <c r="AH42">
        <v>1</v>
      </c>
      <c r="AI42">
        <v>0</v>
      </c>
      <c r="AJ42">
        <v>1</v>
      </c>
      <c r="AK42" s="46">
        <v>2</v>
      </c>
      <c r="AL42" s="46">
        <v>0</v>
      </c>
      <c r="AM42" s="46">
        <v>2</v>
      </c>
      <c r="AN42" s="46">
        <v>2</v>
      </c>
      <c r="AO42" s="46">
        <v>0</v>
      </c>
      <c r="AP42" s="46">
        <v>2</v>
      </c>
      <c r="AQ42" s="46">
        <v>3</v>
      </c>
      <c r="AR42" s="46">
        <v>0</v>
      </c>
      <c r="AS42" s="46">
        <v>2</v>
      </c>
      <c r="AT42" s="46">
        <v>3</v>
      </c>
      <c r="AU42" s="46">
        <v>0</v>
      </c>
      <c r="AV42" s="46">
        <v>2</v>
      </c>
      <c r="AW42">
        <v>2</v>
      </c>
      <c r="AX42">
        <v>0</v>
      </c>
      <c r="AY42">
        <v>1</v>
      </c>
    </row>
    <row r="43" spans="1:51" hidden="1" x14ac:dyDescent="0.25">
      <c r="A43" s="83"/>
      <c r="B43" s="83"/>
      <c r="C43" s="11">
        <v>530</v>
      </c>
      <c r="D43">
        <v>2</v>
      </c>
      <c r="E43">
        <v>0</v>
      </c>
      <c r="F43">
        <v>2</v>
      </c>
      <c r="G43" s="46">
        <v>2</v>
      </c>
      <c r="H43" s="46">
        <v>0</v>
      </c>
      <c r="I43" s="46">
        <v>3</v>
      </c>
      <c r="J43" s="46">
        <v>1</v>
      </c>
      <c r="K43" s="46">
        <v>0</v>
      </c>
      <c r="L43" s="46">
        <v>2</v>
      </c>
      <c r="M43" s="46">
        <v>1</v>
      </c>
      <c r="N43" s="46">
        <v>0</v>
      </c>
      <c r="O43" s="46">
        <v>1</v>
      </c>
      <c r="P43" s="46">
        <v>1</v>
      </c>
      <c r="Q43" s="46">
        <v>0</v>
      </c>
      <c r="R43" s="46">
        <v>1</v>
      </c>
      <c r="S43">
        <v>1</v>
      </c>
      <c r="T43">
        <v>0</v>
      </c>
      <c r="U43">
        <v>2</v>
      </c>
      <c r="V43" s="46">
        <v>1</v>
      </c>
      <c r="W43" s="46">
        <v>0</v>
      </c>
      <c r="X43" s="46">
        <v>1</v>
      </c>
      <c r="Y43" s="46">
        <v>1</v>
      </c>
      <c r="Z43" s="46">
        <v>0</v>
      </c>
      <c r="AA43" s="46">
        <v>2</v>
      </c>
      <c r="AB43">
        <v>1</v>
      </c>
      <c r="AC43">
        <v>0</v>
      </c>
      <c r="AD43">
        <v>2</v>
      </c>
      <c r="AE43" s="46">
        <v>2</v>
      </c>
      <c r="AF43" s="46">
        <v>0</v>
      </c>
      <c r="AG43" s="46">
        <v>2</v>
      </c>
      <c r="AH43">
        <v>2</v>
      </c>
      <c r="AI43">
        <v>0</v>
      </c>
      <c r="AJ43">
        <v>1</v>
      </c>
      <c r="AK43" s="46">
        <v>2</v>
      </c>
      <c r="AL43" s="46">
        <v>0</v>
      </c>
      <c r="AM43" s="46">
        <v>2</v>
      </c>
      <c r="AN43" s="46">
        <v>2</v>
      </c>
      <c r="AO43" s="46">
        <v>0</v>
      </c>
      <c r="AP43" s="46">
        <v>2</v>
      </c>
      <c r="AQ43" s="46">
        <v>3</v>
      </c>
      <c r="AR43" s="46">
        <v>0</v>
      </c>
      <c r="AS43" s="46">
        <v>3</v>
      </c>
      <c r="AT43" s="46">
        <v>3</v>
      </c>
      <c r="AU43" s="46">
        <v>0</v>
      </c>
      <c r="AV43" s="46">
        <v>3</v>
      </c>
      <c r="AW43">
        <v>2</v>
      </c>
      <c r="AX43">
        <v>0</v>
      </c>
      <c r="AY43">
        <v>2</v>
      </c>
    </row>
    <row r="44" spans="1:51" hidden="1" x14ac:dyDescent="0.25">
      <c r="A44" s="83"/>
      <c r="B44" s="83"/>
      <c r="C44" s="11">
        <v>700</v>
      </c>
      <c r="D44">
        <v>3</v>
      </c>
      <c r="E44">
        <v>0</v>
      </c>
      <c r="F44">
        <v>2</v>
      </c>
      <c r="G44" s="46">
        <v>2</v>
      </c>
      <c r="H44" s="46">
        <v>0</v>
      </c>
      <c r="I44" s="46">
        <v>3</v>
      </c>
      <c r="J44" s="46">
        <v>1</v>
      </c>
      <c r="K44" s="46">
        <v>0</v>
      </c>
      <c r="L44" s="46">
        <v>2</v>
      </c>
      <c r="M44" s="46">
        <v>1</v>
      </c>
      <c r="N44" s="46">
        <v>0</v>
      </c>
      <c r="O44" s="46">
        <v>2</v>
      </c>
      <c r="P44" s="46">
        <v>1</v>
      </c>
      <c r="Q44" s="46">
        <v>0</v>
      </c>
      <c r="R44" s="46">
        <v>2</v>
      </c>
      <c r="S44">
        <v>1</v>
      </c>
      <c r="T44">
        <v>0</v>
      </c>
      <c r="U44">
        <v>2</v>
      </c>
      <c r="V44" s="46">
        <v>2</v>
      </c>
      <c r="W44" s="46">
        <v>0</v>
      </c>
      <c r="X44" s="46">
        <v>2</v>
      </c>
      <c r="Y44" s="46">
        <v>1</v>
      </c>
      <c r="Z44" s="46">
        <v>0</v>
      </c>
      <c r="AA44" s="46">
        <v>2</v>
      </c>
      <c r="AB44">
        <v>2</v>
      </c>
      <c r="AC44">
        <v>0</v>
      </c>
      <c r="AD44">
        <v>2</v>
      </c>
      <c r="AE44" s="46">
        <v>2</v>
      </c>
      <c r="AF44" s="46">
        <v>0</v>
      </c>
      <c r="AG44" s="46">
        <v>2</v>
      </c>
      <c r="AH44">
        <v>2</v>
      </c>
      <c r="AI44">
        <v>0</v>
      </c>
      <c r="AJ44">
        <v>2</v>
      </c>
      <c r="AK44" s="46">
        <v>2</v>
      </c>
      <c r="AL44" s="46">
        <v>0</v>
      </c>
      <c r="AM44" s="46">
        <v>2</v>
      </c>
      <c r="AN44" s="46">
        <v>3</v>
      </c>
      <c r="AO44" s="46">
        <v>0</v>
      </c>
      <c r="AP44" s="46">
        <v>3</v>
      </c>
      <c r="AQ44" s="46">
        <v>4</v>
      </c>
      <c r="AR44" s="46">
        <v>0</v>
      </c>
      <c r="AS44" s="46">
        <v>3</v>
      </c>
      <c r="AT44" s="46">
        <v>4</v>
      </c>
      <c r="AU44" s="46">
        <v>0</v>
      </c>
      <c r="AV44" s="46">
        <v>3</v>
      </c>
      <c r="AW44">
        <v>3</v>
      </c>
      <c r="AX44">
        <v>0</v>
      </c>
      <c r="AY44">
        <v>2</v>
      </c>
    </row>
    <row r="45" spans="1:51" hidden="1" x14ac:dyDescent="0.25">
      <c r="A45" s="83"/>
      <c r="B45" s="83"/>
      <c r="C45" s="11">
        <v>1050</v>
      </c>
      <c r="D45">
        <v>3</v>
      </c>
      <c r="E45">
        <v>0</v>
      </c>
      <c r="F45">
        <v>2</v>
      </c>
      <c r="G45" s="46">
        <v>2</v>
      </c>
      <c r="H45" s="46">
        <v>0</v>
      </c>
      <c r="I45" s="46">
        <v>3</v>
      </c>
      <c r="J45" s="46">
        <v>2</v>
      </c>
      <c r="K45" s="46">
        <v>0</v>
      </c>
      <c r="L45" s="46">
        <v>2</v>
      </c>
      <c r="M45" s="46">
        <v>2</v>
      </c>
      <c r="N45" s="46">
        <v>0</v>
      </c>
      <c r="O45" s="46">
        <v>2</v>
      </c>
      <c r="P45" s="46">
        <v>2</v>
      </c>
      <c r="Q45" s="46">
        <v>0</v>
      </c>
      <c r="R45" s="46">
        <v>2</v>
      </c>
      <c r="S45">
        <v>2</v>
      </c>
      <c r="T45">
        <v>0</v>
      </c>
      <c r="U45">
        <v>3</v>
      </c>
      <c r="V45" s="46">
        <v>2</v>
      </c>
      <c r="W45" s="46">
        <v>0</v>
      </c>
      <c r="X45" s="46">
        <v>2</v>
      </c>
      <c r="Y45" s="46">
        <v>2</v>
      </c>
      <c r="Z45" s="46">
        <v>0</v>
      </c>
      <c r="AA45" s="46">
        <v>2</v>
      </c>
      <c r="AB45">
        <v>2</v>
      </c>
      <c r="AC45">
        <v>0</v>
      </c>
      <c r="AD45">
        <v>3</v>
      </c>
      <c r="AE45" s="46">
        <v>3</v>
      </c>
      <c r="AF45" s="46">
        <v>0</v>
      </c>
      <c r="AG45" s="46">
        <v>3</v>
      </c>
      <c r="AH45">
        <v>3</v>
      </c>
      <c r="AI45">
        <v>0</v>
      </c>
      <c r="AJ45">
        <v>2</v>
      </c>
      <c r="AK45" s="46">
        <v>3</v>
      </c>
      <c r="AL45" s="46">
        <v>0</v>
      </c>
      <c r="AM45" s="46">
        <v>3</v>
      </c>
      <c r="AN45" s="46">
        <v>3</v>
      </c>
      <c r="AO45" s="46">
        <v>0</v>
      </c>
      <c r="AP45" s="46">
        <v>3</v>
      </c>
      <c r="AQ45" s="46">
        <v>4</v>
      </c>
      <c r="AR45" s="46">
        <v>0</v>
      </c>
      <c r="AS45" s="46">
        <v>4</v>
      </c>
      <c r="AT45" s="46">
        <v>4</v>
      </c>
      <c r="AU45" s="46">
        <v>0</v>
      </c>
      <c r="AV45" s="46">
        <v>3</v>
      </c>
      <c r="AW45">
        <v>3</v>
      </c>
      <c r="AX45">
        <v>0</v>
      </c>
      <c r="AY45">
        <v>2</v>
      </c>
    </row>
    <row r="46" spans="1:51" hidden="1" x14ac:dyDescent="0.25">
      <c r="A46" s="83"/>
      <c r="B46" s="83"/>
      <c r="C46" s="11">
        <v>1200</v>
      </c>
      <c r="D46">
        <v>3</v>
      </c>
      <c r="E46">
        <v>0</v>
      </c>
      <c r="F46">
        <v>2</v>
      </c>
      <c r="G46" s="46">
        <v>3</v>
      </c>
      <c r="H46" s="46">
        <v>0</v>
      </c>
      <c r="I46" s="46">
        <v>3</v>
      </c>
      <c r="J46" s="46">
        <v>2</v>
      </c>
      <c r="K46" s="46">
        <v>0</v>
      </c>
      <c r="L46" s="46">
        <v>2</v>
      </c>
      <c r="M46" s="46">
        <v>2</v>
      </c>
      <c r="N46" s="46">
        <v>0</v>
      </c>
      <c r="O46" s="46">
        <v>2</v>
      </c>
      <c r="P46" s="46">
        <v>2</v>
      </c>
      <c r="Q46" s="46">
        <v>0</v>
      </c>
      <c r="R46" s="46">
        <v>2</v>
      </c>
      <c r="S46">
        <v>2</v>
      </c>
      <c r="T46">
        <v>0</v>
      </c>
      <c r="U46">
        <v>3</v>
      </c>
      <c r="V46" s="46">
        <v>2</v>
      </c>
      <c r="W46" s="46">
        <v>0</v>
      </c>
      <c r="X46" s="46">
        <v>2</v>
      </c>
      <c r="Y46" s="46">
        <v>2</v>
      </c>
      <c r="Z46" s="46">
        <v>0</v>
      </c>
      <c r="AA46" s="46">
        <v>3</v>
      </c>
      <c r="AB46">
        <v>2</v>
      </c>
      <c r="AC46">
        <v>0</v>
      </c>
      <c r="AD46">
        <v>3</v>
      </c>
      <c r="AE46" s="46">
        <v>3</v>
      </c>
      <c r="AF46" s="46">
        <v>0</v>
      </c>
      <c r="AG46" s="46">
        <v>3</v>
      </c>
      <c r="AH46">
        <v>3</v>
      </c>
      <c r="AI46">
        <v>0</v>
      </c>
      <c r="AJ46">
        <v>2</v>
      </c>
      <c r="AK46" s="46">
        <v>3</v>
      </c>
      <c r="AL46" s="46">
        <v>0</v>
      </c>
      <c r="AM46" s="46">
        <v>3</v>
      </c>
      <c r="AN46" s="46">
        <v>3</v>
      </c>
      <c r="AO46" s="46">
        <v>0</v>
      </c>
      <c r="AP46" s="46">
        <v>3</v>
      </c>
      <c r="AQ46" s="46">
        <v>4</v>
      </c>
      <c r="AR46" s="46">
        <v>0</v>
      </c>
      <c r="AS46" s="46">
        <v>4</v>
      </c>
      <c r="AT46" s="46">
        <v>4</v>
      </c>
      <c r="AU46" s="46">
        <v>0</v>
      </c>
      <c r="AV46" s="46">
        <v>3</v>
      </c>
      <c r="AW46">
        <v>3</v>
      </c>
      <c r="AX46">
        <v>0</v>
      </c>
      <c r="AY46">
        <v>3</v>
      </c>
    </row>
    <row r="47" spans="1:51" hidden="1" x14ac:dyDescent="0.25">
      <c r="A47" s="82" t="s">
        <v>33</v>
      </c>
      <c r="B47" s="82" t="s">
        <v>37</v>
      </c>
      <c r="C47" s="11">
        <v>350</v>
      </c>
      <c r="D47">
        <v>2</v>
      </c>
      <c r="E47">
        <v>0</v>
      </c>
      <c r="F47">
        <v>2</v>
      </c>
      <c r="G47" s="46">
        <v>2</v>
      </c>
      <c r="H47" s="46">
        <v>0</v>
      </c>
      <c r="I47" s="46">
        <v>2</v>
      </c>
      <c r="J47" s="46">
        <v>1</v>
      </c>
      <c r="K47" s="46">
        <v>0</v>
      </c>
      <c r="L47" s="46">
        <v>2</v>
      </c>
      <c r="M47" s="46">
        <v>1</v>
      </c>
      <c r="N47" s="46">
        <v>0</v>
      </c>
      <c r="O47" s="46">
        <v>1</v>
      </c>
      <c r="P47" s="46">
        <v>1</v>
      </c>
      <c r="Q47" s="46">
        <v>0</v>
      </c>
      <c r="R47" s="46">
        <v>1</v>
      </c>
      <c r="S47">
        <v>1</v>
      </c>
      <c r="T47">
        <v>0</v>
      </c>
      <c r="U47">
        <v>2</v>
      </c>
      <c r="V47" s="46">
        <v>1</v>
      </c>
      <c r="W47" s="46">
        <v>0</v>
      </c>
      <c r="X47" s="46">
        <v>1</v>
      </c>
      <c r="Y47" s="46">
        <v>1</v>
      </c>
      <c r="Z47" s="46">
        <v>0</v>
      </c>
      <c r="AA47" s="46">
        <v>2</v>
      </c>
      <c r="AB47">
        <v>1</v>
      </c>
      <c r="AC47">
        <v>0</v>
      </c>
      <c r="AD47">
        <v>2</v>
      </c>
      <c r="AE47" s="46">
        <v>2</v>
      </c>
      <c r="AF47" s="46">
        <v>0</v>
      </c>
      <c r="AG47" s="46">
        <v>2</v>
      </c>
      <c r="AH47">
        <v>2</v>
      </c>
      <c r="AI47">
        <v>0</v>
      </c>
      <c r="AJ47">
        <v>1</v>
      </c>
      <c r="AK47" s="46">
        <v>2</v>
      </c>
      <c r="AL47" s="46">
        <v>0</v>
      </c>
      <c r="AM47" s="46">
        <v>2</v>
      </c>
      <c r="AN47" s="46">
        <v>2</v>
      </c>
      <c r="AO47" s="46">
        <v>0</v>
      </c>
      <c r="AP47" s="46">
        <v>2</v>
      </c>
      <c r="AQ47" s="46">
        <v>3</v>
      </c>
      <c r="AR47" s="46">
        <v>0</v>
      </c>
      <c r="AS47" s="46">
        <v>3</v>
      </c>
      <c r="AT47" s="46">
        <v>3</v>
      </c>
      <c r="AU47" s="46">
        <v>0</v>
      </c>
      <c r="AV47" s="46">
        <v>3</v>
      </c>
      <c r="AW47">
        <v>2</v>
      </c>
      <c r="AX47">
        <v>0</v>
      </c>
      <c r="AY47">
        <v>2</v>
      </c>
    </row>
    <row r="48" spans="1:51" hidden="1" x14ac:dyDescent="0.25">
      <c r="A48" s="83"/>
      <c r="B48" s="83"/>
      <c r="C48" s="11">
        <v>530</v>
      </c>
      <c r="D48">
        <v>3</v>
      </c>
      <c r="E48">
        <v>0</v>
      </c>
      <c r="F48">
        <v>2</v>
      </c>
      <c r="G48" s="46">
        <v>2</v>
      </c>
      <c r="H48" s="46">
        <v>0</v>
      </c>
      <c r="I48" s="46">
        <v>3</v>
      </c>
      <c r="J48" s="46">
        <v>2</v>
      </c>
      <c r="K48" s="46">
        <v>0</v>
      </c>
      <c r="L48" s="46">
        <v>2</v>
      </c>
      <c r="M48" s="46">
        <v>1</v>
      </c>
      <c r="N48" s="46">
        <v>0</v>
      </c>
      <c r="O48" s="46">
        <v>2</v>
      </c>
      <c r="P48" s="46">
        <v>2</v>
      </c>
      <c r="Q48" s="46">
        <v>0</v>
      </c>
      <c r="R48" s="46">
        <v>2</v>
      </c>
      <c r="S48">
        <v>2</v>
      </c>
      <c r="T48">
        <v>0</v>
      </c>
      <c r="U48">
        <v>2</v>
      </c>
      <c r="V48" s="46">
        <v>2</v>
      </c>
      <c r="W48" s="46">
        <v>0</v>
      </c>
      <c r="X48" s="46">
        <v>2</v>
      </c>
      <c r="Y48" s="46">
        <v>1</v>
      </c>
      <c r="Z48" s="46">
        <v>0</v>
      </c>
      <c r="AA48" s="46">
        <v>2</v>
      </c>
      <c r="AB48">
        <v>2</v>
      </c>
      <c r="AC48">
        <v>0</v>
      </c>
      <c r="AD48">
        <v>2</v>
      </c>
      <c r="AE48" s="46">
        <v>3</v>
      </c>
      <c r="AF48" s="46">
        <v>0</v>
      </c>
      <c r="AG48" s="46">
        <v>3</v>
      </c>
      <c r="AH48">
        <v>2</v>
      </c>
      <c r="AI48">
        <v>0</v>
      </c>
      <c r="AJ48">
        <v>2</v>
      </c>
      <c r="AK48" s="46">
        <v>3</v>
      </c>
      <c r="AL48" s="46">
        <v>0</v>
      </c>
      <c r="AM48" s="46">
        <v>3</v>
      </c>
      <c r="AN48" s="46">
        <v>3</v>
      </c>
      <c r="AO48" s="46">
        <v>0</v>
      </c>
      <c r="AP48" s="46">
        <v>3</v>
      </c>
      <c r="AQ48" s="46">
        <v>4</v>
      </c>
      <c r="AR48" s="46">
        <v>0</v>
      </c>
      <c r="AS48" s="46">
        <v>3</v>
      </c>
      <c r="AT48" s="46">
        <v>4</v>
      </c>
      <c r="AU48" s="46">
        <v>0</v>
      </c>
      <c r="AV48" s="46">
        <v>3</v>
      </c>
      <c r="AW48">
        <v>3</v>
      </c>
      <c r="AX48">
        <v>0</v>
      </c>
      <c r="AY48">
        <v>2</v>
      </c>
    </row>
    <row r="49" spans="1:51" hidden="1" x14ac:dyDescent="0.25">
      <c r="A49" s="83"/>
      <c r="B49" s="83"/>
      <c r="C49" s="11">
        <v>700</v>
      </c>
      <c r="D49">
        <v>3</v>
      </c>
      <c r="E49">
        <v>0</v>
      </c>
      <c r="F49">
        <v>2</v>
      </c>
      <c r="G49" s="46">
        <v>3</v>
      </c>
      <c r="H49" s="46">
        <v>0</v>
      </c>
      <c r="I49" s="46">
        <v>3</v>
      </c>
      <c r="J49" s="46">
        <v>2</v>
      </c>
      <c r="K49" s="46">
        <v>0</v>
      </c>
      <c r="L49" s="46">
        <v>2</v>
      </c>
      <c r="M49" s="46">
        <v>2</v>
      </c>
      <c r="N49" s="46">
        <v>0</v>
      </c>
      <c r="O49" s="46">
        <v>2</v>
      </c>
      <c r="P49" s="46">
        <v>2</v>
      </c>
      <c r="Q49" s="46">
        <v>0</v>
      </c>
      <c r="R49" s="46">
        <v>2</v>
      </c>
      <c r="S49">
        <v>2</v>
      </c>
      <c r="T49">
        <v>0</v>
      </c>
      <c r="U49">
        <v>3</v>
      </c>
      <c r="V49" s="46">
        <v>2</v>
      </c>
      <c r="W49" s="46">
        <v>0</v>
      </c>
      <c r="X49" s="46">
        <v>2</v>
      </c>
      <c r="Y49" s="46">
        <v>2</v>
      </c>
      <c r="Z49" s="46">
        <v>0</v>
      </c>
      <c r="AA49" s="46">
        <v>2</v>
      </c>
      <c r="AB49">
        <v>2</v>
      </c>
      <c r="AC49">
        <v>0</v>
      </c>
      <c r="AD49">
        <v>3</v>
      </c>
      <c r="AE49" s="46">
        <v>3</v>
      </c>
      <c r="AF49" s="46">
        <v>0</v>
      </c>
      <c r="AG49" s="46">
        <v>3</v>
      </c>
      <c r="AH49">
        <v>3</v>
      </c>
      <c r="AI49">
        <v>0</v>
      </c>
      <c r="AJ49">
        <v>2</v>
      </c>
      <c r="AK49" s="46">
        <v>3</v>
      </c>
      <c r="AL49" s="46">
        <v>0</v>
      </c>
      <c r="AM49" s="46">
        <v>3</v>
      </c>
      <c r="AN49" s="46">
        <v>3</v>
      </c>
      <c r="AO49" s="46">
        <v>0</v>
      </c>
      <c r="AP49" s="46">
        <v>3</v>
      </c>
      <c r="AQ49" s="46">
        <v>4</v>
      </c>
      <c r="AR49" s="46">
        <v>0</v>
      </c>
      <c r="AS49" s="46">
        <v>4</v>
      </c>
      <c r="AT49" s="46">
        <v>4</v>
      </c>
      <c r="AU49" s="46">
        <v>0</v>
      </c>
      <c r="AV49" s="46">
        <v>3</v>
      </c>
      <c r="AW49">
        <v>3</v>
      </c>
      <c r="AX49">
        <v>0</v>
      </c>
      <c r="AY49">
        <v>2</v>
      </c>
    </row>
    <row r="50" spans="1:51" hidden="1" x14ac:dyDescent="0.25">
      <c r="A50" s="83"/>
      <c r="B50" s="83"/>
      <c r="C50" s="11">
        <v>1050</v>
      </c>
      <c r="D50">
        <v>3</v>
      </c>
      <c r="E50">
        <v>0</v>
      </c>
      <c r="F50">
        <v>3</v>
      </c>
      <c r="G50" s="46">
        <v>3</v>
      </c>
      <c r="H50" s="46">
        <v>0</v>
      </c>
      <c r="I50" s="46">
        <v>4</v>
      </c>
      <c r="J50" s="46">
        <v>2</v>
      </c>
      <c r="K50" s="46">
        <v>0</v>
      </c>
      <c r="L50" s="46">
        <v>3</v>
      </c>
      <c r="M50" s="46">
        <v>2</v>
      </c>
      <c r="N50" s="46">
        <v>0</v>
      </c>
      <c r="O50" s="46">
        <v>2</v>
      </c>
      <c r="P50" s="46">
        <v>2</v>
      </c>
      <c r="Q50" s="46">
        <v>0</v>
      </c>
      <c r="R50" s="46">
        <v>2</v>
      </c>
      <c r="S50">
        <v>3</v>
      </c>
      <c r="T50">
        <v>0</v>
      </c>
      <c r="U50">
        <v>3</v>
      </c>
      <c r="V50" s="46">
        <v>3</v>
      </c>
      <c r="W50" s="46">
        <v>0</v>
      </c>
      <c r="X50" s="46">
        <v>3</v>
      </c>
      <c r="Y50" s="46">
        <v>2</v>
      </c>
      <c r="Z50" s="46">
        <v>0</v>
      </c>
      <c r="AA50" s="46">
        <v>3</v>
      </c>
      <c r="AB50">
        <v>3</v>
      </c>
      <c r="AC50">
        <v>0</v>
      </c>
      <c r="AD50">
        <v>3</v>
      </c>
      <c r="AE50" s="46">
        <v>3</v>
      </c>
      <c r="AF50" s="46">
        <v>0</v>
      </c>
      <c r="AG50" s="46">
        <v>3</v>
      </c>
      <c r="AH50">
        <v>3</v>
      </c>
      <c r="AI50">
        <v>0</v>
      </c>
      <c r="AJ50">
        <v>3</v>
      </c>
      <c r="AK50" s="46">
        <v>3</v>
      </c>
      <c r="AL50" s="46">
        <v>0</v>
      </c>
      <c r="AM50" s="46">
        <v>3</v>
      </c>
      <c r="AN50" s="46">
        <v>3</v>
      </c>
      <c r="AO50" s="46">
        <v>0</v>
      </c>
      <c r="AP50" s="46">
        <v>3</v>
      </c>
      <c r="AQ50" s="46">
        <v>5</v>
      </c>
      <c r="AR50" s="46">
        <v>0</v>
      </c>
      <c r="AS50" s="46">
        <v>5</v>
      </c>
      <c r="AT50" s="46">
        <v>5</v>
      </c>
      <c r="AU50" s="46">
        <v>0</v>
      </c>
      <c r="AV50" s="46">
        <v>4</v>
      </c>
      <c r="AW50">
        <v>3</v>
      </c>
      <c r="AX50">
        <v>0</v>
      </c>
      <c r="AY50">
        <v>3</v>
      </c>
    </row>
    <row r="51" spans="1:51" hidden="1" x14ac:dyDescent="0.25">
      <c r="A51" s="83"/>
      <c r="B51" s="83"/>
      <c r="C51" s="11">
        <v>1200</v>
      </c>
      <c r="D51">
        <v>4</v>
      </c>
      <c r="E51">
        <v>0</v>
      </c>
      <c r="F51">
        <v>3</v>
      </c>
      <c r="G51" s="46">
        <v>3</v>
      </c>
      <c r="H51" s="46">
        <v>0</v>
      </c>
      <c r="I51" s="46">
        <v>4</v>
      </c>
      <c r="J51" s="46">
        <v>3</v>
      </c>
      <c r="K51" s="46">
        <v>0</v>
      </c>
      <c r="L51" s="46">
        <v>3</v>
      </c>
      <c r="M51" s="46">
        <v>2</v>
      </c>
      <c r="N51" s="46">
        <v>0</v>
      </c>
      <c r="O51" s="46">
        <v>3</v>
      </c>
      <c r="P51" s="46">
        <v>3</v>
      </c>
      <c r="Q51" s="46">
        <v>0</v>
      </c>
      <c r="R51" s="46">
        <v>2</v>
      </c>
      <c r="S51">
        <v>3</v>
      </c>
      <c r="T51">
        <v>0</v>
      </c>
      <c r="U51">
        <v>3</v>
      </c>
      <c r="V51" s="46">
        <v>3</v>
      </c>
      <c r="W51" s="46">
        <v>0</v>
      </c>
      <c r="X51" s="46">
        <v>3</v>
      </c>
      <c r="Y51" s="46">
        <v>2</v>
      </c>
      <c r="Z51" s="46">
        <v>0</v>
      </c>
      <c r="AA51" s="46">
        <v>3</v>
      </c>
      <c r="AB51">
        <v>3</v>
      </c>
      <c r="AC51">
        <v>0</v>
      </c>
      <c r="AD51">
        <v>3</v>
      </c>
      <c r="AE51" s="46">
        <v>3</v>
      </c>
      <c r="AF51" s="46">
        <v>0</v>
      </c>
      <c r="AG51" s="46">
        <v>3</v>
      </c>
      <c r="AH51">
        <v>3</v>
      </c>
      <c r="AI51">
        <v>0</v>
      </c>
      <c r="AJ51">
        <v>3</v>
      </c>
      <c r="AK51" s="46">
        <v>3</v>
      </c>
      <c r="AL51" s="46">
        <v>0</v>
      </c>
      <c r="AM51" s="46">
        <v>3</v>
      </c>
      <c r="AN51" s="46">
        <v>3</v>
      </c>
      <c r="AO51" s="46">
        <v>0</v>
      </c>
      <c r="AP51" s="46">
        <v>3</v>
      </c>
      <c r="AQ51" s="46">
        <v>5</v>
      </c>
      <c r="AR51" s="46">
        <v>0</v>
      </c>
      <c r="AS51" s="46">
        <v>5</v>
      </c>
      <c r="AT51" s="46">
        <v>5</v>
      </c>
      <c r="AU51" s="46">
        <v>0</v>
      </c>
      <c r="AV51" s="46">
        <v>4</v>
      </c>
      <c r="AW51">
        <v>4</v>
      </c>
      <c r="AX51">
        <v>0</v>
      </c>
      <c r="AY51">
        <v>3</v>
      </c>
    </row>
    <row r="52" spans="1:51" hidden="1" x14ac:dyDescent="0.25">
      <c r="A52" s="82" t="s">
        <v>35</v>
      </c>
      <c r="B52" s="82" t="s">
        <v>38</v>
      </c>
      <c r="C52" s="11">
        <v>350</v>
      </c>
      <c r="D52">
        <v>3</v>
      </c>
      <c r="E52">
        <v>0</v>
      </c>
      <c r="F52">
        <v>3</v>
      </c>
      <c r="G52" s="46">
        <v>2</v>
      </c>
      <c r="H52" s="46">
        <v>0</v>
      </c>
      <c r="I52" s="46">
        <v>3</v>
      </c>
      <c r="J52" s="46">
        <v>1</v>
      </c>
      <c r="K52" s="46">
        <v>0</v>
      </c>
      <c r="L52" s="46">
        <v>2</v>
      </c>
      <c r="M52" s="46">
        <v>1</v>
      </c>
      <c r="N52" s="46">
        <v>0</v>
      </c>
      <c r="O52" s="46">
        <v>2</v>
      </c>
      <c r="P52" s="46">
        <v>1</v>
      </c>
      <c r="Q52" s="46">
        <v>0</v>
      </c>
      <c r="R52" s="46">
        <v>2</v>
      </c>
      <c r="S52">
        <v>1</v>
      </c>
      <c r="T52">
        <v>0</v>
      </c>
      <c r="U52">
        <v>2</v>
      </c>
      <c r="V52" s="46">
        <v>2</v>
      </c>
      <c r="W52" s="46">
        <v>0</v>
      </c>
      <c r="X52" s="46">
        <v>2</v>
      </c>
      <c r="Y52" s="46">
        <v>1</v>
      </c>
      <c r="Z52" s="46">
        <v>0</v>
      </c>
      <c r="AA52" s="46">
        <v>2</v>
      </c>
      <c r="AB52">
        <v>2</v>
      </c>
      <c r="AC52">
        <v>0</v>
      </c>
      <c r="AD52">
        <v>2</v>
      </c>
      <c r="AE52" s="46">
        <v>2</v>
      </c>
      <c r="AF52" s="46">
        <v>0</v>
      </c>
      <c r="AG52" s="46">
        <v>2</v>
      </c>
      <c r="AH52">
        <v>2</v>
      </c>
      <c r="AI52">
        <v>0</v>
      </c>
      <c r="AJ52">
        <v>2</v>
      </c>
      <c r="AK52" s="46">
        <v>2</v>
      </c>
      <c r="AL52" s="46">
        <v>0</v>
      </c>
      <c r="AM52" s="46">
        <v>2</v>
      </c>
      <c r="AN52" s="46">
        <v>3</v>
      </c>
      <c r="AO52" s="46">
        <v>0</v>
      </c>
      <c r="AP52" s="46">
        <v>3</v>
      </c>
      <c r="AQ52" s="46">
        <v>4</v>
      </c>
      <c r="AR52" s="46">
        <v>0</v>
      </c>
      <c r="AS52" s="46">
        <v>3</v>
      </c>
      <c r="AT52" s="46">
        <v>4</v>
      </c>
      <c r="AU52" s="46">
        <v>0</v>
      </c>
      <c r="AV52" s="46">
        <v>3</v>
      </c>
      <c r="AW52">
        <v>3</v>
      </c>
      <c r="AX52">
        <v>0</v>
      </c>
      <c r="AY52">
        <v>3</v>
      </c>
    </row>
    <row r="53" spans="1:51" hidden="1" x14ac:dyDescent="0.25">
      <c r="A53" s="83"/>
      <c r="B53" s="83"/>
      <c r="C53" s="11">
        <v>530</v>
      </c>
      <c r="D53">
        <v>3</v>
      </c>
      <c r="E53">
        <v>0</v>
      </c>
      <c r="F53">
        <v>3</v>
      </c>
      <c r="G53" s="46">
        <v>3</v>
      </c>
      <c r="H53" s="46">
        <v>0</v>
      </c>
      <c r="I53" s="46">
        <v>3</v>
      </c>
      <c r="J53" s="46">
        <v>2</v>
      </c>
      <c r="K53" s="46">
        <v>0</v>
      </c>
      <c r="L53" s="46">
        <v>2</v>
      </c>
      <c r="M53" s="46">
        <v>2</v>
      </c>
      <c r="N53" s="46">
        <v>0</v>
      </c>
      <c r="O53" s="46">
        <v>2</v>
      </c>
      <c r="P53" s="46">
        <v>2</v>
      </c>
      <c r="Q53" s="46">
        <v>0</v>
      </c>
      <c r="R53" s="46">
        <v>2</v>
      </c>
      <c r="S53">
        <v>2</v>
      </c>
      <c r="T53">
        <v>0</v>
      </c>
      <c r="U53">
        <v>3</v>
      </c>
      <c r="V53" s="46">
        <v>2</v>
      </c>
      <c r="W53" s="46">
        <v>0</v>
      </c>
      <c r="X53" s="46">
        <v>2</v>
      </c>
      <c r="Y53" s="46">
        <v>2</v>
      </c>
      <c r="Z53" s="46">
        <v>0</v>
      </c>
      <c r="AA53" s="46">
        <v>2</v>
      </c>
      <c r="AB53">
        <v>2</v>
      </c>
      <c r="AC53">
        <v>0</v>
      </c>
      <c r="AD53">
        <v>3</v>
      </c>
      <c r="AE53" s="46">
        <v>3</v>
      </c>
      <c r="AF53" s="46">
        <v>0</v>
      </c>
      <c r="AG53" s="46">
        <v>3</v>
      </c>
      <c r="AH53">
        <v>3</v>
      </c>
      <c r="AI53">
        <v>0</v>
      </c>
      <c r="AJ53">
        <v>2</v>
      </c>
      <c r="AK53" s="46">
        <v>3</v>
      </c>
      <c r="AL53" s="46">
        <v>0</v>
      </c>
      <c r="AM53" s="46">
        <v>3</v>
      </c>
      <c r="AN53" s="46">
        <v>3</v>
      </c>
      <c r="AO53" s="46">
        <v>0</v>
      </c>
      <c r="AP53" s="46">
        <v>3</v>
      </c>
      <c r="AQ53" s="46">
        <v>4</v>
      </c>
      <c r="AR53" s="46">
        <v>0</v>
      </c>
      <c r="AS53" s="46">
        <v>4</v>
      </c>
      <c r="AT53" s="46">
        <v>4</v>
      </c>
      <c r="AU53" s="46">
        <v>0</v>
      </c>
      <c r="AV53" s="46">
        <v>3</v>
      </c>
      <c r="AW53">
        <v>4</v>
      </c>
      <c r="AX53">
        <v>0</v>
      </c>
      <c r="AY53">
        <v>4</v>
      </c>
    </row>
    <row r="54" spans="1:51" hidden="1" x14ac:dyDescent="0.25">
      <c r="A54" s="83"/>
      <c r="B54" s="83"/>
      <c r="C54" s="11">
        <v>700</v>
      </c>
      <c r="D54">
        <v>4</v>
      </c>
      <c r="E54">
        <v>0</v>
      </c>
      <c r="F54">
        <v>4</v>
      </c>
      <c r="G54" s="46">
        <v>3</v>
      </c>
      <c r="H54" s="46">
        <v>0</v>
      </c>
      <c r="I54" s="46">
        <v>4</v>
      </c>
      <c r="J54" s="46">
        <v>2</v>
      </c>
      <c r="K54" s="46">
        <v>0</v>
      </c>
      <c r="L54" s="46">
        <v>2</v>
      </c>
      <c r="M54" s="46">
        <v>2</v>
      </c>
      <c r="N54" s="46">
        <v>0</v>
      </c>
      <c r="O54" s="46">
        <v>2</v>
      </c>
      <c r="P54" s="46">
        <v>2</v>
      </c>
      <c r="Q54" s="46">
        <v>0</v>
      </c>
      <c r="R54" s="46">
        <v>2</v>
      </c>
      <c r="S54">
        <v>2</v>
      </c>
      <c r="T54">
        <v>0</v>
      </c>
      <c r="U54">
        <v>3</v>
      </c>
      <c r="V54" s="46">
        <v>3</v>
      </c>
      <c r="W54" s="46">
        <v>0</v>
      </c>
      <c r="X54" s="46">
        <v>3</v>
      </c>
      <c r="Y54" s="46">
        <v>2</v>
      </c>
      <c r="Z54" s="46">
        <v>0</v>
      </c>
      <c r="AA54" s="46">
        <v>3</v>
      </c>
      <c r="AB54">
        <v>2</v>
      </c>
      <c r="AC54">
        <v>0</v>
      </c>
      <c r="AD54">
        <v>3</v>
      </c>
      <c r="AE54" s="46">
        <v>3</v>
      </c>
      <c r="AF54" s="46">
        <v>0</v>
      </c>
      <c r="AG54" s="46">
        <v>3</v>
      </c>
      <c r="AH54">
        <v>3</v>
      </c>
      <c r="AI54">
        <v>0</v>
      </c>
      <c r="AJ54">
        <v>2</v>
      </c>
      <c r="AK54" s="46">
        <v>3</v>
      </c>
      <c r="AL54" s="46">
        <v>0</v>
      </c>
      <c r="AM54" s="46">
        <v>3</v>
      </c>
      <c r="AN54" s="46">
        <v>3</v>
      </c>
      <c r="AO54" s="46">
        <v>0</v>
      </c>
      <c r="AP54" s="46">
        <v>3</v>
      </c>
      <c r="AQ54" s="46">
        <v>5</v>
      </c>
      <c r="AR54" s="46">
        <v>0</v>
      </c>
      <c r="AS54" s="46">
        <v>5</v>
      </c>
      <c r="AT54" s="46">
        <v>5</v>
      </c>
      <c r="AU54" s="46">
        <v>0</v>
      </c>
      <c r="AV54" s="46">
        <v>4</v>
      </c>
      <c r="AW54">
        <v>4</v>
      </c>
      <c r="AX54">
        <v>0</v>
      </c>
      <c r="AY54">
        <v>4</v>
      </c>
    </row>
    <row r="55" spans="1:51" hidden="1" x14ac:dyDescent="0.25">
      <c r="A55" s="83"/>
      <c r="B55" s="83"/>
      <c r="C55" s="11">
        <v>1050</v>
      </c>
      <c r="D55">
        <v>4</v>
      </c>
      <c r="E55">
        <v>0</v>
      </c>
      <c r="F55">
        <v>4</v>
      </c>
      <c r="G55" s="46">
        <v>3</v>
      </c>
      <c r="H55" s="46">
        <v>0</v>
      </c>
      <c r="I55" s="46">
        <v>5</v>
      </c>
      <c r="J55" s="46">
        <v>3</v>
      </c>
      <c r="K55" s="46">
        <v>0</v>
      </c>
      <c r="L55" s="46">
        <v>3</v>
      </c>
      <c r="M55" s="46">
        <v>3</v>
      </c>
      <c r="N55" s="46">
        <v>0</v>
      </c>
      <c r="O55" s="46">
        <v>3</v>
      </c>
      <c r="P55" s="46">
        <v>3</v>
      </c>
      <c r="Q55" s="46">
        <v>0</v>
      </c>
      <c r="R55" s="46">
        <v>3</v>
      </c>
      <c r="S55">
        <v>3</v>
      </c>
      <c r="T55">
        <v>0</v>
      </c>
      <c r="U55">
        <v>3</v>
      </c>
      <c r="V55" s="46">
        <v>3</v>
      </c>
      <c r="W55" s="46">
        <v>0</v>
      </c>
      <c r="X55" s="46">
        <v>3</v>
      </c>
      <c r="Y55" s="46">
        <v>2</v>
      </c>
      <c r="Z55" s="46">
        <v>0</v>
      </c>
      <c r="AA55" s="46">
        <v>3</v>
      </c>
      <c r="AB55">
        <v>3</v>
      </c>
      <c r="AC55">
        <v>0</v>
      </c>
      <c r="AD55">
        <v>4</v>
      </c>
      <c r="AE55" s="46">
        <v>4</v>
      </c>
      <c r="AF55" s="46">
        <v>0</v>
      </c>
      <c r="AG55" s="46">
        <v>4</v>
      </c>
      <c r="AH55">
        <v>4</v>
      </c>
      <c r="AI55">
        <v>0</v>
      </c>
      <c r="AJ55">
        <v>3</v>
      </c>
      <c r="AK55" s="46">
        <v>4</v>
      </c>
      <c r="AL55" s="46">
        <v>0</v>
      </c>
      <c r="AM55" s="46">
        <v>4</v>
      </c>
      <c r="AN55" s="46">
        <v>4</v>
      </c>
      <c r="AO55" s="46">
        <v>0</v>
      </c>
      <c r="AP55" s="46">
        <v>4</v>
      </c>
      <c r="AQ55" s="46">
        <v>5</v>
      </c>
      <c r="AR55" s="46">
        <v>0</v>
      </c>
      <c r="AS55" s="46">
        <v>5</v>
      </c>
      <c r="AT55" s="46">
        <v>5</v>
      </c>
      <c r="AU55" s="46">
        <v>0</v>
      </c>
      <c r="AV55" s="46">
        <v>5</v>
      </c>
      <c r="AW55">
        <v>4</v>
      </c>
      <c r="AX55">
        <v>0</v>
      </c>
      <c r="AY55">
        <v>4</v>
      </c>
    </row>
    <row r="56" spans="1:51" hidden="1" x14ac:dyDescent="0.25">
      <c r="A56" s="83"/>
      <c r="B56" s="83"/>
      <c r="C56" s="11">
        <v>1200</v>
      </c>
      <c r="D56">
        <v>4</v>
      </c>
      <c r="E56">
        <v>0</v>
      </c>
      <c r="F56">
        <v>4</v>
      </c>
      <c r="G56" s="46">
        <v>3</v>
      </c>
      <c r="H56" s="46">
        <v>0</v>
      </c>
      <c r="I56" s="46">
        <v>5</v>
      </c>
      <c r="J56" s="46">
        <v>3</v>
      </c>
      <c r="K56" s="46">
        <v>0</v>
      </c>
      <c r="L56" s="46">
        <v>3</v>
      </c>
      <c r="M56" s="46">
        <v>3</v>
      </c>
      <c r="N56" s="46">
        <v>0</v>
      </c>
      <c r="O56" s="46">
        <v>3</v>
      </c>
      <c r="P56" s="46">
        <v>3</v>
      </c>
      <c r="Q56" s="46">
        <v>0</v>
      </c>
      <c r="R56" s="46">
        <v>3</v>
      </c>
      <c r="S56">
        <v>3</v>
      </c>
      <c r="T56">
        <v>0</v>
      </c>
      <c r="U56">
        <v>4</v>
      </c>
      <c r="V56" s="46">
        <v>3</v>
      </c>
      <c r="W56" s="46">
        <v>0</v>
      </c>
      <c r="X56" s="46">
        <v>3</v>
      </c>
      <c r="Y56" s="46">
        <v>3</v>
      </c>
      <c r="Z56" s="46">
        <v>0</v>
      </c>
      <c r="AA56" s="46">
        <v>3</v>
      </c>
      <c r="AB56">
        <v>3</v>
      </c>
      <c r="AC56">
        <v>0</v>
      </c>
      <c r="AD56">
        <v>4</v>
      </c>
      <c r="AE56" s="46">
        <v>4</v>
      </c>
      <c r="AF56" s="46">
        <v>0</v>
      </c>
      <c r="AG56" s="46">
        <v>4</v>
      </c>
      <c r="AH56">
        <v>4</v>
      </c>
      <c r="AI56">
        <v>0</v>
      </c>
      <c r="AJ56">
        <v>3</v>
      </c>
      <c r="AK56" s="46">
        <v>4</v>
      </c>
      <c r="AL56" s="46">
        <v>0</v>
      </c>
      <c r="AM56" s="46">
        <v>4</v>
      </c>
      <c r="AN56" s="46">
        <v>4</v>
      </c>
      <c r="AO56" s="46">
        <v>0</v>
      </c>
      <c r="AP56" s="46">
        <v>4</v>
      </c>
      <c r="AQ56" s="46">
        <v>5</v>
      </c>
      <c r="AR56" s="46">
        <v>0</v>
      </c>
      <c r="AS56" s="46">
        <v>5</v>
      </c>
      <c r="AT56" s="46">
        <v>5</v>
      </c>
      <c r="AU56" s="46">
        <v>0</v>
      </c>
      <c r="AV56" s="46">
        <v>5</v>
      </c>
      <c r="AW56">
        <v>5</v>
      </c>
      <c r="AX56">
        <v>0</v>
      </c>
      <c r="AY56">
        <v>5</v>
      </c>
    </row>
    <row r="57" spans="1:51" hidden="1" x14ac:dyDescent="0.25"/>
    <row r="58" spans="1:51" hidden="1" x14ac:dyDescent="0.25">
      <c r="A58" s="103" t="s">
        <v>56</v>
      </c>
      <c r="B58" s="104"/>
      <c r="C58" s="104"/>
      <c r="D58" s="104"/>
      <c r="E58" s="104"/>
      <c r="F58" s="104"/>
      <c r="G58" s="104"/>
      <c r="H58" s="104"/>
      <c r="I58" s="104"/>
      <c r="J58" s="104"/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  <c r="V58" s="104"/>
      <c r="W58" s="104"/>
      <c r="X58" s="104"/>
      <c r="Y58" s="10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</row>
    <row r="59" spans="1:51" hidden="1" x14ac:dyDescent="0.25">
      <c r="A59" s="7" t="s">
        <v>16</v>
      </c>
      <c r="B59" s="7" t="s">
        <v>1</v>
      </c>
      <c r="C59" s="7" t="s">
        <v>2</v>
      </c>
      <c r="D59" s="47" t="s">
        <v>63</v>
      </c>
      <c r="E59" s="47" t="s">
        <v>64</v>
      </c>
      <c r="F59" s="47" t="s">
        <v>65</v>
      </c>
      <c r="G59" s="47" t="s">
        <v>66</v>
      </c>
      <c r="H59" s="47" t="s">
        <v>67</v>
      </c>
      <c r="I59" s="47" t="s">
        <v>68</v>
      </c>
      <c r="J59" s="47" t="s">
        <v>69</v>
      </c>
      <c r="K59" s="47" t="s">
        <v>70</v>
      </c>
      <c r="L59" s="47" t="s">
        <v>71</v>
      </c>
      <c r="M59" s="47" t="s">
        <v>72</v>
      </c>
      <c r="N59" s="47" t="s">
        <v>73</v>
      </c>
      <c r="O59" s="47" t="s">
        <v>74</v>
      </c>
      <c r="P59" s="47" t="s">
        <v>75</v>
      </c>
      <c r="Q59" s="47" t="s">
        <v>76</v>
      </c>
      <c r="R59" s="47" t="s">
        <v>77</v>
      </c>
      <c r="S59" s="47" t="s">
        <v>149</v>
      </c>
      <c r="T59" s="47" t="s">
        <v>150</v>
      </c>
      <c r="U59" s="47" t="s">
        <v>151</v>
      </c>
      <c r="V59" s="47" t="s">
        <v>78</v>
      </c>
      <c r="W59" s="47" t="s">
        <v>79</v>
      </c>
      <c r="X59" s="47" t="s">
        <v>80</v>
      </c>
      <c r="Y59" s="47" t="s">
        <v>81</v>
      </c>
      <c r="Z59" s="47" t="s">
        <v>82</v>
      </c>
      <c r="AA59" s="47" t="s">
        <v>83</v>
      </c>
      <c r="AB59" s="47" t="s">
        <v>152</v>
      </c>
      <c r="AC59" s="47" t="s">
        <v>153</v>
      </c>
      <c r="AD59" s="47" t="s">
        <v>154</v>
      </c>
      <c r="AE59" s="47" t="s">
        <v>84</v>
      </c>
      <c r="AF59" s="47" t="s">
        <v>85</v>
      </c>
      <c r="AG59" s="47" t="s">
        <v>86</v>
      </c>
      <c r="AH59" s="47" t="s">
        <v>155</v>
      </c>
      <c r="AI59" s="47" t="s">
        <v>156</v>
      </c>
      <c r="AJ59" s="47" t="s">
        <v>157</v>
      </c>
      <c r="AK59" s="47" t="s">
        <v>87</v>
      </c>
      <c r="AL59" s="47" t="s">
        <v>88</v>
      </c>
      <c r="AM59" s="47" t="s">
        <v>89</v>
      </c>
      <c r="AN59" s="47" t="s">
        <v>90</v>
      </c>
      <c r="AO59" s="47" t="s">
        <v>91</v>
      </c>
      <c r="AP59" s="47" t="s">
        <v>92</v>
      </c>
      <c r="AQ59" s="47" t="s">
        <v>93</v>
      </c>
      <c r="AR59" s="47" t="s">
        <v>94</v>
      </c>
      <c r="AS59" s="47" t="s">
        <v>95</v>
      </c>
      <c r="AT59" s="47" t="s">
        <v>96</v>
      </c>
      <c r="AU59" s="47" t="s">
        <v>97</v>
      </c>
      <c r="AV59" s="47" t="s">
        <v>98</v>
      </c>
      <c r="AW59" s="47" t="s">
        <v>99</v>
      </c>
      <c r="AX59" s="47" t="s">
        <v>100</v>
      </c>
      <c r="AY59" s="47" t="s">
        <v>101</v>
      </c>
    </row>
    <row r="60" spans="1:51" hidden="1" x14ac:dyDescent="0.25">
      <c r="A60" s="83" t="s">
        <v>34</v>
      </c>
      <c r="B60" s="83" t="s">
        <v>36</v>
      </c>
      <c r="C60" s="44">
        <v>350</v>
      </c>
      <c r="D60">
        <v>2</v>
      </c>
      <c r="E60">
        <v>0</v>
      </c>
      <c r="F60">
        <v>1</v>
      </c>
      <c r="G60" s="46">
        <v>1</v>
      </c>
      <c r="H60" s="46">
        <v>0</v>
      </c>
      <c r="I60" s="46">
        <v>2</v>
      </c>
      <c r="J60" s="46">
        <v>1</v>
      </c>
      <c r="K60" s="46">
        <v>0</v>
      </c>
      <c r="L60" s="46">
        <v>1</v>
      </c>
      <c r="M60" s="46">
        <v>1</v>
      </c>
      <c r="N60" s="46">
        <v>0</v>
      </c>
      <c r="O60" s="46">
        <v>1</v>
      </c>
      <c r="P60" s="46">
        <v>1</v>
      </c>
      <c r="Q60" s="46">
        <v>0</v>
      </c>
      <c r="R60" s="46">
        <v>1</v>
      </c>
      <c r="S60">
        <v>1</v>
      </c>
      <c r="T60">
        <v>0</v>
      </c>
      <c r="U60">
        <v>1</v>
      </c>
      <c r="V60" s="46">
        <v>1</v>
      </c>
      <c r="W60" s="46">
        <v>0</v>
      </c>
      <c r="X60" s="46">
        <v>1</v>
      </c>
      <c r="Y60" s="46">
        <v>1</v>
      </c>
      <c r="Z60" s="46">
        <v>0</v>
      </c>
      <c r="AA60" s="46">
        <v>1</v>
      </c>
      <c r="AB60">
        <v>1</v>
      </c>
      <c r="AC60">
        <v>0</v>
      </c>
      <c r="AD60">
        <v>1</v>
      </c>
      <c r="AE60" s="46">
        <v>1</v>
      </c>
      <c r="AF60" s="46">
        <v>0</v>
      </c>
      <c r="AG60" s="46">
        <v>1</v>
      </c>
      <c r="AH60">
        <v>1</v>
      </c>
      <c r="AI60">
        <v>0</v>
      </c>
      <c r="AJ60">
        <v>1</v>
      </c>
      <c r="AK60" s="46">
        <v>2</v>
      </c>
      <c r="AL60" s="46">
        <v>0</v>
      </c>
      <c r="AM60" s="46">
        <v>2</v>
      </c>
      <c r="AN60" s="46">
        <v>2</v>
      </c>
      <c r="AO60" s="46">
        <v>0</v>
      </c>
      <c r="AP60" s="46">
        <v>2</v>
      </c>
      <c r="AQ60" s="46">
        <v>3</v>
      </c>
      <c r="AR60" s="46">
        <v>0</v>
      </c>
      <c r="AS60" s="46">
        <v>2</v>
      </c>
      <c r="AT60" s="46">
        <v>3</v>
      </c>
      <c r="AU60" s="46">
        <v>0</v>
      </c>
      <c r="AV60" s="46">
        <v>2</v>
      </c>
      <c r="AW60">
        <v>2</v>
      </c>
      <c r="AX60">
        <v>0</v>
      </c>
      <c r="AY60">
        <v>1</v>
      </c>
    </row>
    <row r="61" spans="1:51" hidden="1" x14ac:dyDescent="0.25">
      <c r="A61" s="83"/>
      <c r="B61" s="83"/>
      <c r="C61" s="11">
        <v>530</v>
      </c>
      <c r="D61">
        <v>2</v>
      </c>
      <c r="E61">
        <v>0</v>
      </c>
      <c r="F61">
        <v>2</v>
      </c>
      <c r="G61" s="46">
        <v>2</v>
      </c>
      <c r="H61" s="46">
        <v>0</v>
      </c>
      <c r="I61" s="46">
        <v>3</v>
      </c>
      <c r="J61" s="46">
        <v>1</v>
      </c>
      <c r="K61" s="46">
        <v>0</v>
      </c>
      <c r="L61" s="46">
        <v>2</v>
      </c>
      <c r="M61" s="46">
        <v>1</v>
      </c>
      <c r="N61" s="46">
        <v>0</v>
      </c>
      <c r="O61" s="46">
        <v>1</v>
      </c>
      <c r="P61" s="46">
        <v>1</v>
      </c>
      <c r="Q61" s="46">
        <v>0</v>
      </c>
      <c r="R61" s="46">
        <v>1</v>
      </c>
      <c r="S61">
        <v>1</v>
      </c>
      <c r="T61">
        <v>0</v>
      </c>
      <c r="U61">
        <v>2</v>
      </c>
      <c r="V61" s="46">
        <v>1</v>
      </c>
      <c r="W61" s="46">
        <v>0</v>
      </c>
      <c r="X61" s="46">
        <v>1</v>
      </c>
      <c r="Y61" s="46">
        <v>1</v>
      </c>
      <c r="Z61" s="46">
        <v>0</v>
      </c>
      <c r="AA61" s="46">
        <v>2</v>
      </c>
      <c r="AB61">
        <v>1</v>
      </c>
      <c r="AC61">
        <v>0</v>
      </c>
      <c r="AD61">
        <v>2</v>
      </c>
      <c r="AE61" s="46">
        <v>2</v>
      </c>
      <c r="AF61" s="46">
        <v>0</v>
      </c>
      <c r="AG61" s="46">
        <v>2</v>
      </c>
      <c r="AH61">
        <v>2</v>
      </c>
      <c r="AI61">
        <v>0</v>
      </c>
      <c r="AJ61">
        <v>1</v>
      </c>
      <c r="AK61" s="46">
        <v>2</v>
      </c>
      <c r="AL61" s="46">
        <v>0</v>
      </c>
      <c r="AM61" s="46">
        <v>2</v>
      </c>
      <c r="AN61" s="46">
        <v>2</v>
      </c>
      <c r="AO61" s="46">
        <v>0</v>
      </c>
      <c r="AP61" s="46">
        <v>2</v>
      </c>
      <c r="AQ61" s="46">
        <v>3</v>
      </c>
      <c r="AR61" s="46">
        <v>0</v>
      </c>
      <c r="AS61" s="46">
        <v>3</v>
      </c>
      <c r="AT61" s="46">
        <v>3</v>
      </c>
      <c r="AU61" s="46">
        <v>0</v>
      </c>
      <c r="AV61" s="46">
        <v>3</v>
      </c>
      <c r="AW61">
        <v>2</v>
      </c>
      <c r="AX61">
        <v>0</v>
      </c>
      <c r="AY61">
        <v>2</v>
      </c>
    </row>
    <row r="62" spans="1:51" hidden="1" x14ac:dyDescent="0.25">
      <c r="A62" s="83"/>
      <c r="B62" s="83"/>
      <c r="C62" s="11">
        <v>700</v>
      </c>
      <c r="D62">
        <v>3</v>
      </c>
      <c r="E62">
        <v>0</v>
      </c>
      <c r="F62">
        <v>2</v>
      </c>
      <c r="G62" s="46">
        <v>2</v>
      </c>
      <c r="H62" s="46">
        <v>0</v>
      </c>
      <c r="I62" s="46">
        <v>3</v>
      </c>
      <c r="J62" s="46">
        <v>1</v>
      </c>
      <c r="K62" s="46">
        <v>0</v>
      </c>
      <c r="L62" s="46">
        <v>2</v>
      </c>
      <c r="M62" s="46">
        <v>1</v>
      </c>
      <c r="N62" s="46">
        <v>0</v>
      </c>
      <c r="O62" s="46">
        <v>2</v>
      </c>
      <c r="P62" s="46">
        <v>1</v>
      </c>
      <c r="Q62" s="46">
        <v>0</v>
      </c>
      <c r="R62" s="46">
        <v>2</v>
      </c>
      <c r="S62">
        <v>1</v>
      </c>
      <c r="T62">
        <v>0</v>
      </c>
      <c r="U62">
        <v>2</v>
      </c>
      <c r="V62" s="46">
        <v>2</v>
      </c>
      <c r="W62" s="46">
        <v>0</v>
      </c>
      <c r="X62" s="46">
        <v>2</v>
      </c>
      <c r="Y62" s="46">
        <v>1</v>
      </c>
      <c r="Z62" s="46">
        <v>0</v>
      </c>
      <c r="AA62" s="46">
        <v>2</v>
      </c>
      <c r="AB62">
        <v>2</v>
      </c>
      <c r="AC62">
        <v>0</v>
      </c>
      <c r="AD62">
        <v>2</v>
      </c>
      <c r="AE62" s="46">
        <v>2</v>
      </c>
      <c r="AF62" s="46">
        <v>0</v>
      </c>
      <c r="AG62" s="46">
        <v>2</v>
      </c>
      <c r="AH62">
        <v>2</v>
      </c>
      <c r="AI62">
        <v>0</v>
      </c>
      <c r="AJ62">
        <v>2</v>
      </c>
      <c r="AK62" s="46">
        <v>2</v>
      </c>
      <c r="AL62" s="46">
        <v>0</v>
      </c>
      <c r="AM62" s="46">
        <v>2</v>
      </c>
      <c r="AN62" s="46">
        <v>3</v>
      </c>
      <c r="AO62" s="46">
        <v>0</v>
      </c>
      <c r="AP62" s="46">
        <v>3</v>
      </c>
      <c r="AQ62" s="46">
        <v>4</v>
      </c>
      <c r="AR62" s="46">
        <v>0</v>
      </c>
      <c r="AS62" s="46">
        <v>3</v>
      </c>
      <c r="AT62" s="46">
        <v>4</v>
      </c>
      <c r="AU62" s="46">
        <v>0</v>
      </c>
      <c r="AV62" s="46">
        <v>3</v>
      </c>
      <c r="AW62">
        <v>3</v>
      </c>
      <c r="AX62">
        <v>0</v>
      </c>
      <c r="AY62">
        <v>2</v>
      </c>
    </row>
    <row r="63" spans="1:51" hidden="1" x14ac:dyDescent="0.25">
      <c r="A63" s="83"/>
      <c r="B63" s="83"/>
      <c r="C63" s="11">
        <v>1050</v>
      </c>
      <c r="D63">
        <v>3</v>
      </c>
      <c r="E63">
        <v>0</v>
      </c>
      <c r="F63">
        <v>2</v>
      </c>
      <c r="G63" s="46">
        <v>2</v>
      </c>
      <c r="H63" s="46">
        <v>0</v>
      </c>
      <c r="I63" s="46">
        <v>3</v>
      </c>
      <c r="J63" s="46">
        <v>2</v>
      </c>
      <c r="K63" s="46">
        <v>0</v>
      </c>
      <c r="L63" s="46">
        <v>2</v>
      </c>
      <c r="M63" s="46">
        <v>2</v>
      </c>
      <c r="N63" s="46">
        <v>0</v>
      </c>
      <c r="O63" s="46">
        <v>2</v>
      </c>
      <c r="P63" s="46">
        <v>2</v>
      </c>
      <c r="Q63" s="46">
        <v>0</v>
      </c>
      <c r="R63" s="46">
        <v>2</v>
      </c>
      <c r="S63">
        <v>2</v>
      </c>
      <c r="T63">
        <v>0</v>
      </c>
      <c r="U63">
        <v>3</v>
      </c>
      <c r="V63" s="46">
        <v>2</v>
      </c>
      <c r="W63" s="46">
        <v>0</v>
      </c>
      <c r="X63" s="46">
        <v>2</v>
      </c>
      <c r="Y63" s="46">
        <v>2</v>
      </c>
      <c r="Z63" s="46">
        <v>0</v>
      </c>
      <c r="AA63" s="46">
        <v>2</v>
      </c>
      <c r="AB63">
        <v>2</v>
      </c>
      <c r="AC63">
        <v>0</v>
      </c>
      <c r="AD63">
        <v>3</v>
      </c>
      <c r="AE63" s="46">
        <v>3</v>
      </c>
      <c r="AF63" s="46">
        <v>0</v>
      </c>
      <c r="AG63" s="46">
        <v>3</v>
      </c>
      <c r="AH63">
        <v>3</v>
      </c>
      <c r="AI63">
        <v>0</v>
      </c>
      <c r="AJ63">
        <v>2</v>
      </c>
      <c r="AK63" s="46">
        <v>3</v>
      </c>
      <c r="AL63" s="46">
        <v>0</v>
      </c>
      <c r="AM63" s="46">
        <v>3</v>
      </c>
      <c r="AN63" s="46">
        <v>3</v>
      </c>
      <c r="AO63" s="46">
        <v>0</v>
      </c>
      <c r="AP63" s="46">
        <v>3</v>
      </c>
      <c r="AQ63" s="46">
        <v>4</v>
      </c>
      <c r="AR63" s="46">
        <v>0</v>
      </c>
      <c r="AS63" s="46">
        <v>4</v>
      </c>
      <c r="AT63" s="46">
        <v>4</v>
      </c>
      <c r="AU63" s="46">
        <v>0</v>
      </c>
      <c r="AV63" s="46">
        <v>3</v>
      </c>
      <c r="AW63">
        <v>3</v>
      </c>
      <c r="AX63">
        <v>0</v>
      </c>
      <c r="AY63">
        <v>2</v>
      </c>
    </row>
    <row r="64" spans="1:51" hidden="1" x14ac:dyDescent="0.25">
      <c r="A64" s="83"/>
      <c r="B64" s="83"/>
      <c r="C64" s="11">
        <v>1200</v>
      </c>
      <c r="D64">
        <v>3</v>
      </c>
      <c r="E64">
        <v>0</v>
      </c>
      <c r="F64">
        <v>2</v>
      </c>
      <c r="G64" s="46">
        <v>3</v>
      </c>
      <c r="H64" s="46">
        <v>0</v>
      </c>
      <c r="I64" s="46">
        <v>3</v>
      </c>
      <c r="J64" s="46">
        <v>2</v>
      </c>
      <c r="K64" s="46">
        <v>0</v>
      </c>
      <c r="L64" s="46">
        <v>2</v>
      </c>
      <c r="M64" s="46">
        <v>2</v>
      </c>
      <c r="N64" s="46">
        <v>0</v>
      </c>
      <c r="O64" s="46">
        <v>2</v>
      </c>
      <c r="P64" s="46">
        <v>2</v>
      </c>
      <c r="Q64" s="46">
        <v>0</v>
      </c>
      <c r="R64" s="46">
        <v>2</v>
      </c>
      <c r="S64">
        <v>2</v>
      </c>
      <c r="T64">
        <v>0</v>
      </c>
      <c r="U64">
        <v>3</v>
      </c>
      <c r="V64" s="46">
        <v>2</v>
      </c>
      <c r="W64" s="46">
        <v>0</v>
      </c>
      <c r="X64" s="46">
        <v>2</v>
      </c>
      <c r="Y64" s="46">
        <v>2</v>
      </c>
      <c r="Z64" s="46">
        <v>0</v>
      </c>
      <c r="AA64" s="46">
        <v>3</v>
      </c>
      <c r="AB64">
        <v>2</v>
      </c>
      <c r="AC64">
        <v>0</v>
      </c>
      <c r="AD64">
        <v>3</v>
      </c>
      <c r="AE64" s="46">
        <v>3</v>
      </c>
      <c r="AF64" s="46">
        <v>0</v>
      </c>
      <c r="AG64" s="46">
        <v>3</v>
      </c>
      <c r="AH64">
        <v>3</v>
      </c>
      <c r="AI64">
        <v>0</v>
      </c>
      <c r="AJ64">
        <v>2</v>
      </c>
      <c r="AK64" s="46">
        <v>3</v>
      </c>
      <c r="AL64" s="46">
        <v>0</v>
      </c>
      <c r="AM64" s="46">
        <v>3</v>
      </c>
      <c r="AN64" s="46">
        <v>3</v>
      </c>
      <c r="AO64" s="46">
        <v>0</v>
      </c>
      <c r="AP64" s="46">
        <v>3</v>
      </c>
      <c r="AQ64" s="46">
        <v>4</v>
      </c>
      <c r="AR64" s="46">
        <v>0</v>
      </c>
      <c r="AS64" s="46">
        <v>4</v>
      </c>
      <c r="AT64" s="46">
        <v>4</v>
      </c>
      <c r="AU64" s="46">
        <v>0</v>
      </c>
      <c r="AV64" s="46">
        <v>3</v>
      </c>
      <c r="AW64">
        <v>3</v>
      </c>
      <c r="AX64">
        <v>0</v>
      </c>
      <c r="AY64">
        <v>3</v>
      </c>
    </row>
    <row r="65" spans="1:51" hidden="1" x14ac:dyDescent="0.25">
      <c r="A65" s="82" t="s">
        <v>33</v>
      </c>
      <c r="B65" s="82" t="s">
        <v>37</v>
      </c>
      <c r="C65" s="11">
        <v>350</v>
      </c>
      <c r="D65">
        <v>2</v>
      </c>
      <c r="E65">
        <v>0</v>
      </c>
      <c r="F65">
        <v>2</v>
      </c>
      <c r="G65" s="46">
        <v>2</v>
      </c>
      <c r="H65" s="46">
        <v>0</v>
      </c>
      <c r="I65" s="46">
        <v>2</v>
      </c>
      <c r="J65" s="46">
        <v>1</v>
      </c>
      <c r="K65" s="46">
        <v>0</v>
      </c>
      <c r="L65" s="46">
        <v>2</v>
      </c>
      <c r="M65" s="46">
        <v>1</v>
      </c>
      <c r="N65" s="46">
        <v>0</v>
      </c>
      <c r="O65" s="46">
        <v>1</v>
      </c>
      <c r="P65" s="46">
        <v>1</v>
      </c>
      <c r="Q65" s="46">
        <v>0</v>
      </c>
      <c r="R65" s="46">
        <v>1</v>
      </c>
      <c r="S65">
        <v>1</v>
      </c>
      <c r="T65">
        <v>0</v>
      </c>
      <c r="U65">
        <v>2</v>
      </c>
      <c r="V65" s="46">
        <v>1</v>
      </c>
      <c r="W65" s="46">
        <v>0</v>
      </c>
      <c r="X65" s="46">
        <v>1</v>
      </c>
      <c r="Y65" s="46">
        <v>1</v>
      </c>
      <c r="Z65" s="46">
        <v>0</v>
      </c>
      <c r="AA65" s="46">
        <v>2</v>
      </c>
      <c r="AB65">
        <v>1</v>
      </c>
      <c r="AC65">
        <v>0</v>
      </c>
      <c r="AD65">
        <v>2</v>
      </c>
      <c r="AE65" s="46">
        <v>2</v>
      </c>
      <c r="AF65" s="46">
        <v>0</v>
      </c>
      <c r="AG65" s="46">
        <v>2</v>
      </c>
      <c r="AH65">
        <v>2</v>
      </c>
      <c r="AI65">
        <v>0</v>
      </c>
      <c r="AJ65">
        <v>1</v>
      </c>
      <c r="AK65" s="46">
        <v>2</v>
      </c>
      <c r="AL65" s="46">
        <v>0</v>
      </c>
      <c r="AM65" s="46">
        <v>2</v>
      </c>
      <c r="AN65" s="46">
        <v>2</v>
      </c>
      <c r="AO65" s="46">
        <v>0</v>
      </c>
      <c r="AP65" s="46">
        <v>2</v>
      </c>
      <c r="AQ65" s="46">
        <v>3</v>
      </c>
      <c r="AR65" s="46">
        <v>0</v>
      </c>
      <c r="AS65" s="46">
        <v>3</v>
      </c>
      <c r="AT65" s="46">
        <v>3</v>
      </c>
      <c r="AU65" s="46">
        <v>0</v>
      </c>
      <c r="AV65" s="46">
        <v>3</v>
      </c>
      <c r="AW65">
        <v>2</v>
      </c>
      <c r="AX65">
        <v>0</v>
      </c>
      <c r="AY65">
        <v>2</v>
      </c>
    </row>
    <row r="66" spans="1:51" hidden="1" x14ac:dyDescent="0.25">
      <c r="A66" s="83"/>
      <c r="B66" s="83"/>
      <c r="C66" s="11">
        <v>530</v>
      </c>
      <c r="D66">
        <v>3</v>
      </c>
      <c r="E66">
        <v>0</v>
      </c>
      <c r="F66">
        <v>2</v>
      </c>
      <c r="G66" s="46">
        <v>2</v>
      </c>
      <c r="H66" s="46">
        <v>0</v>
      </c>
      <c r="I66" s="46">
        <v>3</v>
      </c>
      <c r="J66" s="46">
        <v>2</v>
      </c>
      <c r="K66" s="46">
        <v>0</v>
      </c>
      <c r="L66" s="46">
        <v>2</v>
      </c>
      <c r="M66" s="46">
        <v>1</v>
      </c>
      <c r="N66" s="46">
        <v>0</v>
      </c>
      <c r="O66" s="46">
        <v>2</v>
      </c>
      <c r="P66" s="46">
        <v>2</v>
      </c>
      <c r="Q66" s="46">
        <v>0</v>
      </c>
      <c r="R66" s="46">
        <v>2</v>
      </c>
      <c r="S66">
        <v>2</v>
      </c>
      <c r="T66">
        <v>0</v>
      </c>
      <c r="U66">
        <v>2</v>
      </c>
      <c r="V66" s="46">
        <v>2</v>
      </c>
      <c r="W66" s="46">
        <v>0</v>
      </c>
      <c r="X66" s="46">
        <v>2</v>
      </c>
      <c r="Y66" s="46">
        <v>1</v>
      </c>
      <c r="Z66" s="46">
        <v>0</v>
      </c>
      <c r="AA66" s="46">
        <v>2</v>
      </c>
      <c r="AB66">
        <v>2</v>
      </c>
      <c r="AC66">
        <v>0</v>
      </c>
      <c r="AD66">
        <v>2</v>
      </c>
      <c r="AE66" s="46">
        <v>3</v>
      </c>
      <c r="AF66" s="46">
        <v>0</v>
      </c>
      <c r="AG66" s="46">
        <v>3</v>
      </c>
      <c r="AH66">
        <v>2</v>
      </c>
      <c r="AI66">
        <v>0</v>
      </c>
      <c r="AJ66">
        <v>2</v>
      </c>
      <c r="AK66" s="46">
        <v>3</v>
      </c>
      <c r="AL66" s="46">
        <v>0</v>
      </c>
      <c r="AM66" s="46">
        <v>3</v>
      </c>
      <c r="AN66" s="46">
        <v>3</v>
      </c>
      <c r="AO66" s="46">
        <v>0</v>
      </c>
      <c r="AP66" s="46">
        <v>3</v>
      </c>
      <c r="AQ66" s="46">
        <v>4</v>
      </c>
      <c r="AR66" s="46">
        <v>0</v>
      </c>
      <c r="AS66" s="46">
        <v>3</v>
      </c>
      <c r="AT66" s="46">
        <v>4</v>
      </c>
      <c r="AU66" s="46">
        <v>0</v>
      </c>
      <c r="AV66" s="46">
        <v>3</v>
      </c>
      <c r="AW66">
        <v>3</v>
      </c>
      <c r="AX66">
        <v>0</v>
      </c>
      <c r="AY66">
        <v>2</v>
      </c>
    </row>
    <row r="67" spans="1:51" hidden="1" x14ac:dyDescent="0.25">
      <c r="A67" s="83"/>
      <c r="B67" s="83"/>
      <c r="C67" s="11">
        <v>700</v>
      </c>
      <c r="D67">
        <v>3</v>
      </c>
      <c r="E67">
        <v>0</v>
      </c>
      <c r="F67">
        <v>2</v>
      </c>
      <c r="G67" s="46">
        <v>3</v>
      </c>
      <c r="H67" s="46">
        <v>0</v>
      </c>
      <c r="I67" s="46">
        <v>3</v>
      </c>
      <c r="J67" s="46">
        <v>2</v>
      </c>
      <c r="K67" s="46">
        <v>0</v>
      </c>
      <c r="L67" s="46">
        <v>2</v>
      </c>
      <c r="M67" s="46">
        <v>2</v>
      </c>
      <c r="N67" s="46">
        <v>0</v>
      </c>
      <c r="O67" s="46">
        <v>2</v>
      </c>
      <c r="P67" s="46">
        <v>2</v>
      </c>
      <c r="Q67" s="46">
        <v>0</v>
      </c>
      <c r="R67" s="46">
        <v>2</v>
      </c>
      <c r="S67">
        <v>2</v>
      </c>
      <c r="T67">
        <v>0</v>
      </c>
      <c r="U67">
        <v>3</v>
      </c>
      <c r="V67" s="46">
        <v>2</v>
      </c>
      <c r="W67" s="46">
        <v>0</v>
      </c>
      <c r="X67" s="46">
        <v>2</v>
      </c>
      <c r="Y67" s="46">
        <v>2</v>
      </c>
      <c r="Z67" s="46">
        <v>0</v>
      </c>
      <c r="AA67" s="46">
        <v>2</v>
      </c>
      <c r="AB67">
        <v>2</v>
      </c>
      <c r="AC67">
        <v>0</v>
      </c>
      <c r="AD67">
        <v>3</v>
      </c>
      <c r="AE67" s="46">
        <v>3</v>
      </c>
      <c r="AF67" s="46">
        <v>0</v>
      </c>
      <c r="AG67" s="46">
        <v>3</v>
      </c>
      <c r="AH67">
        <v>3</v>
      </c>
      <c r="AI67">
        <v>0</v>
      </c>
      <c r="AJ67">
        <v>2</v>
      </c>
      <c r="AK67" s="46">
        <v>3</v>
      </c>
      <c r="AL67" s="46">
        <v>0</v>
      </c>
      <c r="AM67" s="46">
        <v>3</v>
      </c>
      <c r="AN67" s="46">
        <v>3</v>
      </c>
      <c r="AO67" s="46">
        <v>0</v>
      </c>
      <c r="AP67" s="46">
        <v>3</v>
      </c>
      <c r="AQ67" s="46">
        <v>4</v>
      </c>
      <c r="AR67" s="46">
        <v>0</v>
      </c>
      <c r="AS67" s="46">
        <v>4</v>
      </c>
      <c r="AT67" s="46">
        <v>4</v>
      </c>
      <c r="AU67" s="46">
        <v>0</v>
      </c>
      <c r="AV67" s="46">
        <v>3</v>
      </c>
      <c r="AW67">
        <v>3</v>
      </c>
      <c r="AX67">
        <v>0</v>
      </c>
      <c r="AY67">
        <v>2</v>
      </c>
    </row>
    <row r="68" spans="1:51" hidden="1" x14ac:dyDescent="0.25">
      <c r="A68" s="83"/>
      <c r="B68" s="83"/>
      <c r="C68" s="11">
        <v>1050</v>
      </c>
      <c r="D68">
        <v>3</v>
      </c>
      <c r="E68">
        <v>0</v>
      </c>
      <c r="F68">
        <v>3</v>
      </c>
      <c r="G68" s="46">
        <v>3</v>
      </c>
      <c r="H68" s="46">
        <v>0</v>
      </c>
      <c r="I68" s="46">
        <v>4</v>
      </c>
      <c r="J68" s="46">
        <v>2</v>
      </c>
      <c r="K68" s="46">
        <v>0</v>
      </c>
      <c r="L68" s="46">
        <v>3</v>
      </c>
      <c r="M68" s="46">
        <v>2</v>
      </c>
      <c r="N68" s="46">
        <v>0</v>
      </c>
      <c r="O68" s="46">
        <v>2</v>
      </c>
      <c r="P68" s="46">
        <v>2</v>
      </c>
      <c r="Q68" s="46">
        <v>0</v>
      </c>
      <c r="R68" s="46">
        <v>2</v>
      </c>
      <c r="S68">
        <v>3</v>
      </c>
      <c r="T68">
        <v>0</v>
      </c>
      <c r="U68">
        <v>3</v>
      </c>
      <c r="V68" s="46">
        <v>3</v>
      </c>
      <c r="W68" s="46">
        <v>0</v>
      </c>
      <c r="X68" s="46">
        <v>3</v>
      </c>
      <c r="Y68" s="46">
        <v>2</v>
      </c>
      <c r="Z68" s="46">
        <v>0</v>
      </c>
      <c r="AA68" s="46">
        <v>3</v>
      </c>
      <c r="AB68">
        <v>3</v>
      </c>
      <c r="AC68">
        <v>0</v>
      </c>
      <c r="AD68">
        <v>3</v>
      </c>
      <c r="AE68" s="46">
        <v>3</v>
      </c>
      <c r="AF68" s="46">
        <v>0</v>
      </c>
      <c r="AG68" s="46">
        <v>3</v>
      </c>
      <c r="AH68">
        <v>3</v>
      </c>
      <c r="AI68">
        <v>0</v>
      </c>
      <c r="AJ68">
        <v>3</v>
      </c>
      <c r="AK68" s="46">
        <v>3</v>
      </c>
      <c r="AL68" s="46">
        <v>0</v>
      </c>
      <c r="AM68" s="46">
        <v>3</v>
      </c>
      <c r="AN68" s="46">
        <v>3</v>
      </c>
      <c r="AO68" s="46">
        <v>0</v>
      </c>
      <c r="AP68" s="46">
        <v>3</v>
      </c>
      <c r="AQ68" s="46">
        <v>5</v>
      </c>
      <c r="AR68" s="46">
        <v>0</v>
      </c>
      <c r="AS68" s="46">
        <v>5</v>
      </c>
      <c r="AT68" s="46">
        <v>5</v>
      </c>
      <c r="AU68" s="46">
        <v>0</v>
      </c>
      <c r="AV68" s="46">
        <v>4</v>
      </c>
      <c r="AW68">
        <v>3</v>
      </c>
      <c r="AX68">
        <v>0</v>
      </c>
      <c r="AY68">
        <v>3</v>
      </c>
    </row>
    <row r="69" spans="1:51" hidden="1" x14ac:dyDescent="0.25">
      <c r="A69" s="83"/>
      <c r="B69" s="83"/>
      <c r="C69" s="11">
        <v>1200</v>
      </c>
      <c r="D69">
        <v>4</v>
      </c>
      <c r="E69">
        <v>0</v>
      </c>
      <c r="F69">
        <v>3</v>
      </c>
      <c r="G69" s="46">
        <v>3</v>
      </c>
      <c r="H69" s="46">
        <v>0</v>
      </c>
      <c r="I69" s="46">
        <v>4</v>
      </c>
      <c r="J69" s="46">
        <v>3</v>
      </c>
      <c r="K69" s="46">
        <v>0</v>
      </c>
      <c r="L69" s="46">
        <v>3</v>
      </c>
      <c r="M69" s="46">
        <v>2</v>
      </c>
      <c r="N69" s="46">
        <v>0</v>
      </c>
      <c r="O69" s="46">
        <v>3</v>
      </c>
      <c r="P69" s="46">
        <v>3</v>
      </c>
      <c r="Q69" s="46">
        <v>0</v>
      </c>
      <c r="R69" s="46">
        <v>2</v>
      </c>
      <c r="S69">
        <v>3</v>
      </c>
      <c r="T69">
        <v>0</v>
      </c>
      <c r="U69">
        <v>3</v>
      </c>
      <c r="V69" s="46">
        <v>3</v>
      </c>
      <c r="W69" s="46">
        <v>0</v>
      </c>
      <c r="X69" s="46">
        <v>3</v>
      </c>
      <c r="Y69" s="46">
        <v>2</v>
      </c>
      <c r="Z69" s="46">
        <v>0</v>
      </c>
      <c r="AA69" s="46">
        <v>3</v>
      </c>
      <c r="AB69">
        <v>3</v>
      </c>
      <c r="AC69">
        <v>0</v>
      </c>
      <c r="AD69">
        <v>3</v>
      </c>
      <c r="AE69" s="46">
        <v>3</v>
      </c>
      <c r="AF69" s="46">
        <v>0</v>
      </c>
      <c r="AG69" s="46">
        <v>3</v>
      </c>
      <c r="AH69">
        <v>3</v>
      </c>
      <c r="AI69">
        <v>0</v>
      </c>
      <c r="AJ69">
        <v>3</v>
      </c>
      <c r="AK69" s="46">
        <v>3</v>
      </c>
      <c r="AL69" s="46">
        <v>0</v>
      </c>
      <c r="AM69" s="46">
        <v>3</v>
      </c>
      <c r="AN69" s="46">
        <v>3</v>
      </c>
      <c r="AO69" s="46">
        <v>0</v>
      </c>
      <c r="AP69" s="46">
        <v>3</v>
      </c>
      <c r="AQ69" s="46">
        <v>5</v>
      </c>
      <c r="AR69" s="46">
        <v>0</v>
      </c>
      <c r="AS69" s="46">
        <v>5</v>
      </c>
      <c r="AT69" s="46">
        <v>5</v>
      </c>
      <c r="AU69" s="46">
        <v>0</v>
      </c>
      <c r="AV69" s="46">
        <v>4</v>
      </c>
      <c r="AW69">
        <v>4</v>
      </c>
      <c r="AX69">
        <v>0</v>
      </c>
      <c r="AY69">
        <v>3</v>
      </c>
    </row>
    <row r="70" spans="1:51" hidden="1" x14ac:dyDescent="0.25">
      <c r="A70" s="82" t="s">
        <v>35</v>
      </c>
      <c r="B70" s="82" t="s">
        <v>38</v>
      </c>
      <c r="C70" s="11">
        <v>350</v>
      </c>
      <c r="D70">
        <v>3</v>
      </c>
      <c r="E70">
        <v>0</v>
      </c>
      <c r="F70">
        <v>3</v>
      </c>
      <c r="G70" s="46">
        <v>2</v>
      </c>
      <c r="H70" s="46">
        <v>0</v>
      </c>
      <c r="I70" s="46">
        <v>3</v>
      </c>
      <c r="J70" s="46">
        <v>1</v>
      </c>
      <c r="K70" s="46">
        <v>0</v>
      </c>
      <c r="L70" s="46">
        <v>2</v>
      </c>
      <c r="M70" s="46">
        <v>1</v>
      </c>
      <c r="N70" s="46">
        <v>0</v>
      </c>
      <c r="O70" s="46">
        <v>2</v>
      </c>
      <c r="P70" s="46">
        <v>1</v>
      </c>
      <c r="Q70" s="46">
        <v>0</v>
      </c>
      <c r="R70" s="46">
        <v>2</v>
      </c>
      <c r="S70">
        <v>1</v>
      </c>
      <c r="T70">
        <v>0</v>
      </c>
      <c r="U70">
        <v>2</v>
      </c>
      <c r="V70" s="46">
        <v>2</v>
      </c>
      <c r="W70" s="46">
        <v>0</v>
      </c>
      <c r="X70" s="46">
        <v>2</v>
      </c>
      <c r="Y70" s="46">
        <v>1</v>
      </c>
      <c r="Z70" s="46">
        <v>0</v>
      </c>
      <c r="AA70" s="46">
        <v>2</v>
      </c>
      <c r="AB70">
        <v>2</v>
      </c>
      <c r="AC70">
        <v>0</v>
      </c>
      <c r="AD70">
        <v>2</v>
      </c>
      <c r="AE70" s="46">
        <v>2</v>
      </c>
      <c r="AF70" s="46">
        <v>0</v>
      </c>
      <c r="AG70" s="46">
        <v>2</v>
      </c>
      <c r="AH70">
        <v>2</v>
      </c>
      <c r="AI70">
        <v>0</v>
      </c>
      <c r="AJ70">
        <v>2</v>
      </c>
      <c r="AK70" s="46">
        <v>2</v>
      </c>
      <c r="AL70" s="46">
        <v>0</v>
      </c>
      <c r="AM70" s="46">
        <v>2</v>
      </c>
      <c r="AN70" s="46">
        <v>3</v>
      </c>
      <c r="AO70" s="46">
        <v>0</v>
      </c>
      <c r="AP70" s="46">
        <v>3</v>
      </c>
      <c r="AQ70" s="46">
        <v>4</v>
      </c>
      <c r="AR70" s="46">
        <v>0</v>
      </c>
      <c r="AS70" s="46">
        <v>3</v>
      </c>
      <c r="AT70" s="46">
        <v>4</v>
      </c>
      <c r="AU70" s="46">
        <v>0</v>
      </c>
      <c r="AV70" s="46">
        <v>3</v>
      </c>
      <c r="AW70">
        <v>3</v>
      </c>
      <c r="AX70">
        <v>0</v>
      </c>
      <c r="AY70">
        <v>3</v>
      </c>
    </row>
    <row r="71" spans="1:51" hidden="1" x14ac:dyDescent="0.25">
      <c r="A71" s="83"/>
      <c r="B71" s="83"/>
      <c r="C71" s="11">
        <v>530</v>
      </c>
      <c r="D71">
        <v>3</v>
      </c>
      <c r="E71">
        <v>0</v>
      </c>
      <c r="F71">
        <v>3</v>
      </c>
      <c r="G71" s="46">
        <v>3</v>
      </c>
      <c r="H71" s="46">
        <v>0</v>
      </c>
      <c r="I71" s="46">
        <v>3</v>
      </c>
      <c r="J71" s="46">
        <v>2</v>
      </c>
      <c r="K71" s="46">
        <v>0</v>
      </c>
      <c r="L71" s="46">
        <v>2</v>
      </c>
      <c r="M71" s="46">
        <v>2</v>
      </c>
      <c r="N71" s="46">
        <v>0</v>
      </c>
      <c r="O71" s="46">
        <v>2</v>
      </c>
      <c r="P71" s="46">
        <v>2</v>
      </c>
      <c r="Q71" s="46">
        <v>0</v>
      </c>
      <c r="R71" s="46">
        <v>2</v>
      </c>
      <c r="S71">
        <v>2</v>
      </c>
      <c r="T71">
        <v>0</v>
      </c>
      <c r="U71">
        <v>3</v>
      </c>
      <c r="V71" s="46">
        <v>2</v>
      </c>
      <c r="W71" s="46">
        <v>0</v>
      </c>
      <c r="X71" s="46">
        <v>2</v>
      </c>
      <c r="Y71" s="46">
        <v>2</v>
      </c>
      <c r="Z71" s="46">
        <v>0</v>
      </c>
      <c r="AA71" s="46">
        <v>2</v>
      </c>
      <c r="AB71">
        <v>2</v>
      </c>
      <c r="AC71">
        <v>0</v>
      </c>
      <c r="AD71">
        <v>3</v>
      </c>
      <c r="AE71" s="46">
        <v>3</v>
      </c>
      <c r="AF71" s="46">
        <v>0</v>
      </c>
      <c r="AG71" s="46">
        <v>3</v>
      </c>
      <c r="AH71">
        <v>3</v>
      </c>
      <c r="AI71">
        <v>0</v>
      </c>
      <c r="AJ71">
        <v>2</v>
      </c>
      <c r="AK71" s="46">
        <v>3</v>
      </c>
      <c r="AL71" s="46">
        <v>0</v>
      </c>
      <c r="AM71" s="46">
        <v>3</v>
      </c>
      <c r="AN71" s="46">
        <v>3</v>
      </c>
      <c r="AO71" s="46">
        <v>0</v>
      </c>
      <c r="AP71" s="46">
        <v>3</v>
      </c>
      <c r="AQ71" s="46">
        <v>4</v>
      </c>
      <c r="AR71" s="46">
        <v>0</v>
      </c>
      <c r="AS71" s="46">
        <v>4</v>
      </c>
      <c r="AT71" s="46">
        <v>4</v>
      </c>
      <c r="AU71" s="46">
        <v>0</v>
      </c>
      <c r="AV71" s="46">
        <v>3</v>
      </c>
      <c r="AW71">
        <v>4</v>
      </c>
      <c r="AX71">
        <v>0</v>
      </c>
      <c r="AY71">
        <v>4</v>
      </c>
    </row>
    <row r="72" spans="1:51" hidden="1" x14ac:dyDescent="0.25">
      <c r="A72" s="83"/>
      <c r="B72" s="83"/>
      <c r="C72" s="11">
        <v>700</v>
      </c>
      <c r="D72">
        <v>4</v>
      </c>
      <c r="E72">
        <v>0</v>
      </c>
      <c r="F72">
        <v>4</v>
      </c>
      <c r="G72" s="46">
        <v>3</v>
      </c>
      <c r="H72" s="46">
        <v>0</v>
      </c>
      <c r="I72" s="46">
        <v>4</v>
      </c>
      <c r="J72" s="46">
        <v>2</v>
      </c>
      <c r="K72" s="46">
        <v>0</v>
      </c>
      <c r="L72" s="46">
        <v>2</v>
      </c>
      <c r="M72" s="46">
        <v>2</v>
      </c>
      <c r="N72" s="46">
        <v>0</v>
      </c>
      <c r="O72" s="46">
        <v>2</v>
      </c>
      <c r="P72" s="46">
        <v>2</v>
      </c>
      <c r="Q72" s="46">
        <v>0</v>
      </c>
      <c r="R72" s="46">
        <v>2</v>
      </c>
      <c r="S72">
        <v>2</v>
      </c>
      <c r="T72">
        <v>0</v>
      </c>
      <c r="U72">
        <v>3</v>
      </c>
      <c r="V72" s="46">
        <v>3</v>
      </c>
      <c r="W72" s="46">
        <v>0</v>
      </c>
      <c r="X72" s="46">
        <v>3</v>
      </c>
      <c r="Y72" s="46">
        <v>2</v>
      </c>
      <c r="Z72" s="46">
        <v>0</v>
      </c>
      <c r="AA72" s="46">
        <v>3</v>
      </c>
      <c r="AB72">
        <v>2</v>
      </c>
      <c r="AC72">
        <v>0</v>
      </c>
      <c r="AD72">
        <v>3</v>
      </c>
      <c r="AE72" s="46">
        <v>3</v>
      </c>
      <c r="AF72" s="46">
        <v>0</v>
      </c>
      <c r="AG72" s="46">
        <v>3</v>
      </c>
      <c r="AH72">
        <v>3</v>
      </c>
      <c r="AI72">
        <v>0</v>
      </c>
      <c r="AJ72">
        <v>2</v>
      </c>
      <c r="AK72" s="46">
        <v>3</v>
      </c>
      <c r="AL72" s="46">
        <v>0</v>
      </c>
      <c r="AM72" s="46">
        <v>3</v>
      </c>
      <c r="AN72" s="46">
        <v>3</v>
      </c>
      <c r="AO72" s="46">
        <v>0</v>
      </c>
      <c r="AP72" s="46">
        <v>3</v>
      </c>
      <c r="AQ72" s="46">
        <v>5</v>
      </c>
      <c r="AR72" s="46">
        <v>0</v>
      </c>
      <c r="AS72" s="46">
        <v>5</v>
      </c>
      <c r="AT72" s="46">
        <v>5</v>
      </c>
      <c r="AU72" s="46">
        <v>0</v>
      </c>
      <c r="AV72" s="46">
        <v>4</v>
      </c>
      <c r="AW72">
        <v>4</v>
      </c>
      <c r="AX72">
        <v>0</v>
      </c>
      <c r="AY72">
        <v>4</v>
      </c>
    </row>
    <row r="73" spans="1:51" hidden="1" x14ac:dyDescent="0.25">
      <c r="A73" s="83"/>
      <c r="B73" s="83"/>
      <c r="C73" s="11">
        <v>1050</v>
      </c>
      <c r="D73">
        <v>4</v>
      </c>
      <c r="E73">
        <v>0</v>
      </c>
      <c r="F73">
        <v>4</v>
      </c>
      <c r="G73" s="46">
        <v>3</v>
      </c>
      <c r="H73" s="46">
        <v>0</v>
      </c>
      <c r="I73" s="46">
        <v>5</v>
      </c>
      <c r="J73" s="46">
        <v>3</v>
      </c>
      <c r="K73" s="46">
        <v>0</v>
      </c>
      <c r="L73" s="46">
        <v>3</v>
      </c>
      <c r="M73" s="46">
        <v>3</v>
      </c>
      <c r="N73" s="46">
        <v>0</v>
      </c>
      <c r="O73" s="46">
        <v>3</v>
      </c>
      <c r="P73" s="46">
        <v>3</v>
      </c>
      <c r="Q73" s="46">
        <v>0</v>
      </c>
      <c r="R73" s="46">
        <v>3</v>
      </c>
      <c r="S73">
        <v>3</v>
      </c>
      <c r="T73">
        <v>0</v>
      </c>
      <c r="U73">
        <v>3</v>
      </c>
      <c r="V73" s="46">
        <v>3</v>
      </c>
      <c r="W73" s="46">
        <v>0</v>
      </c>
      <c r="X73" s="46">
        <v>3</v>
      </c>
      <c r="Y73" s="46">
        <v>2</v>
      </c>
      <c r="Z73" s="46">
        <v>0</v>
      </c>
      <c r="AA73" s="46">
        <v>3</v>
      </c>
      <c r="AB73">
        <v>3</v>
      </c>
      <c r="AC73">
        <v>0</v>
      </c>
      <c r="AD73">
        <v>4</v>
      </c>
      <c r="AE73" s="46">
        <v>4</v>
      </c>
      <c r="AF73" s="46">
        <v>0</v>
      </c>
      <c r="AG73" s="46">
        <v>4</v>
      </c>
      <c r="AH73">
        <v>4</v>
      </c>
      <c r="AI73">
        <v>0</v>
      </c>
      <c r="AJ73">
        <v>3</v>
      </c>
      <c r="AK73" s="46">
        <v>4</v>
      </c>
      <c r="AL73" s="46">
        <v>0</v>
      </c>
      <c r="AM73" s="46">
        <v>4</v>
      </c>
      <c r="AN73" s="46">
        <v>4</v>
      </c>
      <c r="AO73" s="46">
        <v>0</v>
      </c>
      <c r="AP73" s="46">
        <v>4</v>
      </c>
      <c r="AQ73" s="46">
        <v>5</v>
      </c>
      <c r="AR73" s="46">
        <v>0</v>
      </c>
      <c r="AS73" s="46">
        <v>5</v>
      </c>
      <c r="AT73" s="46">
        <v>5</v>
      </c>
      <c r="AU73" s="46">
        <v>0</v>
      </c>
      <c r="AV73" s="46">
        <v>5</v>
      </c>
      <c r="AW73">
        <v>4</v>
      </c>
      <c r="AX73">
        <v>0</v>
      </c>
      <c r="AY73">
        <v>4</v>
      </c>
    </row>
    <row r="74" spans="1:51" hidden="1" x14ac:dyDescent="0.25">
      <c r="A74" s="83"/>
      <c r="B74" s="83"/>
      <c r="C74" s="11">
        <v>1200</v>
      </c>
      <c r="D74">
        <v>4</v>
      </c>
      <c r="E74">
        <v>0</v>
      </c>
      <c r="F74">
        <v>4</v>
      </c>
      <c r="G74" s="46">
        <v>3</v>
      </c>
      <c r="H74" s="46">
        <v>0</v>
      </c>
      <c r="I74" s="46">
        <v>5</v>
      </c>
      <c r="J74" s="46">
        <v>3</v>
      </c>
      <c r="K74" s="46">
        <v>0</v>
      </c>
      <c r="L74" s="46">
        <v>3</v>
      </c>
      <c r="M74" s="46">
        <v>3</v>
      </c>
      <c r="N74" s="46">
        <v>0</v>
      </c>
      <c r="O74" s="46">
        <v>3</v>
      </c>
      <c r="P74" s="46">
        <v>3</v>
      </c>
      <c r="Q74" s="46">
        <v>0</v>
      </c>
      <c r="R74" s="46">
        <v>3</v>
      </c>
      <c r="S74">
        <v>3</v>
      </c>
      <c r="T74">
        <v>0</v>
      </c>
      <c r="U74">
        <v>4</v>
      </c>
      <c r="V74" s="46">
        <v>3</v>
      </c>
      <c r="W74" s="46">
        <v>0</v>
      </c>
      <c r="X74" s="46">
        <v>3</v>
      </c>
      <c r="Y74" s="46">
        <v>3</v>
      </c>
      <c r="Z74" s="46">
        <v>0</v>
      </c>
      <c r="AA74" s="46">
        <v>3</v>
      </c>
      <c r="AB74">
        <v>3</v>
      </c>
      <c r="AC74">
        <v>0</v>
      </c>
      <c r="AD74">
        <v>4</v>
      </c>
      <c r="AE74" s="46">
        <v>4</v>
      </c>
      <c r="AF74" s="46">
        <v>0</v>
      </c>
      <c r="AG74" s="46">
        <v>4</v>
      </c>
      <c r="AH74">
        <v>4</v>
      </c>
      <c r="AI74">
        <v>0</v>
      </c>
      <c r="AJ74">
        <v>3</v>
      </c>
      <c r="AK74" s="46">
        <v>4</v>
      </c>
      <c r="AL74" s="46">
        <v>0</v>
      </c>
      <c r="AM74" s="46">
        <v>4</v>
      </c>
      <c r="AN74" s="46">
        <v>4</v>
      </c>
      <c r="AO74" s="46">
        <v>0</v>
      </c>
      <c r="AP74" s="46">
        <v>4</v>
      </c>
      <c r="AQ74" s="46">
        <v>5</v>
      </c>
      <c r="AR74" s="46">
        <v>0</v>
      </c>
      <c r="AS74" s="46">
        <v>5</v>
      </c>
      <c r="AT74" s="46">
        <v>5</v>
      </c>
      <c r="AU74" s="46">
        <v>0</v>
      </c>
      <c r="AV74" s="46">
        <v>5</v>
      </c>
      <c r="AW74">
        <v>5</v>
      </c>
      <c r="AX74">
        <v>0</v>
      </c>
      <c r="AY74">
        <v>5</v>
      </c>
    </row>
    <row r="75" spans="1:51" hidden="1" x14ac:dyDescent="0.25"/>
    <row r="76" spans="1:51" hidden="1" x14ac:dyDescent="0.25">
      <c r="A76" s="103" t="s">
        <v>57</v>
      </c>
      <c r="B76" s="104"/>
      <c r="C76" s="104"/>
      <c r="D76" s="104"/>
      <c r="E76" s="104"/>
      <c r="F76" s="104"/>
      <c r="G76" s="104"/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</row>
    <row r="77" spans="1:51" hidden="1" x14ac:dyDescent="0.25">
      <c r="A77" s="7" t="s">
        <v>16</v>
      </c>
      <c r="B77" s="7" t="s">
        <v>1</v>
      </c>
      <c r="C77" s="7" t="s">
        <v>2</v>
      </c>
      <c r="D77" s="47" t="s">
        <v>63</v>
      </c>
      <c r="E77" s="47" t="s">
        <v>64</v>
      </c>
      <c r="F77" s="47" t="s">
        <v>65</v>
      </c>
      <c r="G77" s="47" t="s">
        <v>66</v>
      </c>
      <c r="H77" s="47" t="s">
        <v>67</v>
      </c>
      <c r="I77" s="47" t="s">
        <v>68</v>
      </c>
      <c r="J77" s="47" t="s">
        <v>69</v>
      </c>
      <c r="K77" s="47" t="s">
        <v>70</v>
      </c>
      <c r="L77" s="47" t="s">
        <v>71</v>
      </c>
      <c r="M77" s="47" t="s">
        <v>72</v>
      </c>
      <c r="N77" s="47" t="s">
        <v>73</v>
      </c>
      <c r="O77" s="47" t="s">
        <v>74</v>
      </c>
      <c r="P77" s="47" t="s">
        <v>75</v>
      </c>
      <c r="Q77" s="47" t="s">
        <v>76</v>
      </c>
      <c r="R77" s="47" t="s">
        <v>77</v>
      </c>
      <c r="S77" s="47" t="s">
        <v>149</v>
      </c>
      <c r="T77" s="47" t="s">
        <v>150</v>
      </c>
      <c r="U77" s="47" t="s">
        <v>151</v>
      </c>
      <c r="V77" s="47" t="s">
        <v>78</v>
      </c>
      <c r="W77" s="47" t="s">
        <v>79</v>
      </c>
      <c r="X77" s="47" t="s">
        <v>80</v>
      </c>
      <c r="Y77" s="47" t="s">
        <v>81</v>
      </c>
      <c r="Z77" s="47" t="s">
        <v>82</v>
      </c>
      <c r="AA77" s="47" t="s">
        <v>83</v>
      </c>
      <c r="AB77" s="47" t="s">
        <v>152</v>
      </c>
      <c r="AC77" s="47" t="s">
        <v>153</v>
      </c>
      <c r="AD77" s="47" t="s">
        <v>154</v>
      </c>
      <c r="AE77" s="47" t="s">
        <v>84</v>
      </c>
      <c r="AF77" s="47" t="s">
        <v>85</v>
      </c>
      <c r="AG77" s="47" t="s">
        <v>86</v>
      </c>
      <c r="AH77" s="47" t="s">
        <v>155</v>
      </c>
      <c r="AI77" s="47" t="s">
        <v>156</v>
      </c>
      <c r="AJ77" s="47" t="s">
        <v>157</v>
      </c>
      <c r="AK77" s="47" t="s">
        <v>87</v>
      </c>
      <c r="AL77" s="47" t="s">
        <v>88</v>
      </c>
      <c r="AM77" s="47" t="s">
        <v>89</v>
      </c>
      <c r="AN77" s="47" t="s">
        <v>90</v>
      </c>
      <c r="AO77" s="47" t="s">
        <v>91</v>
      </c>
      <c r="AP77" s="47" t="s">
        <v>92</v>
      </c>
      <c r="AQ77" s="47" t="s">
        <v>93</v>
      </c>
      <c r="AR77" s="47" t="s">
        <v>94</v>
      </c>
      <c r="AS77" s="47" t="s">
        <v>95</v>
      </c>
      <c r="AT77" s="47" t="s">
        <v>96</v>
      </c>
      <c r="AU77" s="47" t="s">
        <v>97</v>
      </c>
      <c r="AV77" s="47" t="s">
        <v>98</v>
      </c>
      <c r="AW77" s="47" t="s">
        <v>99</v>
      </c>
      <c r="AX77" s="47" t="s">
        <v>100</v>
      </c>
      <c r="AY77" s="47" t="s">
        <v>101</v>
      </c>
    </row>
    <row r="78" spans="1:51" hidden="1" x14ac:dyDescent="0.25">
      <c r="A78" s="83" t="s">
        <v>34</v>
      </c>
      <c r="B78" s="83" t="s">
        <v>36</v>
      </c>
      <c r="C78" s="44">
        <v>350</v>
      </c>
      <c r="D78">
        <v>2</v>
      </c>
      <c r="E78">
        <v>0</v>
      </c>
      <c r="F78">
        <v>1</v>
      </c>
      <c r="G78" s="46">
        <v>1</v>
      </c>
      <c r="H78" s="46">
        <v>0</v>
      </c>
      <c r="I78" s="46">
        <v>2</v>
      </c>
      <c r="J78" s="46">
        <v>1</v>
      </c>
      <c r="K78" s="46">
        <v>0</v>
      </c>
      <c r="L78" s="46">
        <v>1</v>
      </c>
      <c r="M78" s="46">
        <v>1</v>
      </c>
      <c r="N78" s="46">
        <v>0</v>
      </c>
      <c r="O78" s="46">
        <v>1</v>
      </c>
      <c r="P78" s="46">
        <v>1</v>
      </c>
      <c r="Q78" s="46">
        <v>0</v>
      </c>
      <c r="R78" s="46">
        <v>1</v>
      </c>
      <c r="S78">
        <v>1</v>
      </c>
      <c r="T78">
        <v>0</v>
      </c>
      <c r="U78">
        <v>1</v>
      </c>
      <c r="V78" s="46">
        <v>1</v>
      </c>
      <c r="W78" s="46">
        <v>0</v>
      </c>
      <c r="X78" s="46">
        <v>1</v>
      </c>
      <c r="Y78" s="46">
        <v>1</v>
      </c>
      <c r="Z78" s="46">
        <v>0</v>
      </c>
      <c r="AA78" s="46">
        <v>1</v>
      </c>
      <c r="AB78">
        <v>1</v>
      </c>
      <c r="AC78">
        <v>0</v>
      </c>
      <c r="AD78">
        <v>1</v>
      </c>
      <c r="AE78" s="46">
        <v>1</v>
      </c>
      <c r="AF78" s="46">
        <v>0</v>
      </c>
      <c r="AG78" s="46">
        <v>1</v>
      </c>
      <c r="AH78">
        <v>1</v>
      </c>
      <c r="AI78">
        <v>0</v>
      </c>
      <c r="AJ78">
        <v>1</v>
      </c>
      <c r="AK78" s="46">
        <v>1</v>
      </c>
      <c r="AL78" s="46">
        <v>0</v>
      </c>
      <c r="AM78" s="46">
        <v>1</v>
      </c>
      <c r="AN78" s="46">
        <v>2</v>
      </c>
      <c r="AO78" s="46">
        <v>0</v>
      </c>
      <c r="AP78" s="46">
        <v>2</v>
      </c>
      <c r="AQ78" s="46">
        <v>3</v>
      </c>
      <c r="AR78" s="46">
        <v>0</v>
      </c>
      <c r="AS78" s="46">
        <v>2</v>
      </c>
      <c r="AT78" s="46">
        <v>3</v>
      </c>
      <c r="AU78" s="46">
        <v>0</v>
      </c>
      <c r="AV78" s="46">
        <v>2</v>
      </c>
      <c r="AW78">
        <v>2</v>
      </c>
      <c r="AX78">
        <v>0</v>
      </c>
      <c r="AY78">
        <v>1</v>
      </c>
    </row>
    <row r="79" spans="1:51" hidden="1" x14ac:dyDescent="0.25">
      <c r="A79" s="83"/>
      <c r="B79" s="83"/>
      <c r="C79" s="11">
        <v>530</v>
      </c>
      <c r="D79">
        <v>2</v>
      </c>
      <c r="E79">
        <v>0</v>
      </c>
      <c r="F79">
        <v>2</v>
      </c>
      <c r="G79" s="46">
        <v>2</v>
      </c>
      <c r="H79" s="46">
        <v>0</v>
      </c>
      <c r="I79" s="46">
        <v>3</v>
      </c>
      <c r="J79" s="46">
        <v>1</v>
      </c>
      <c r="K79" s="46">
        <v>0</v>
      </c>
      <c r="L79" s="46">
        <v>2</v>
      </c>
      <c r="M79" s="46">
        <v>1</v>
      </c>
      <c r="N79" s="46">
        <v>0</v>
      </c>
      <c r="O79" s="46">
        <v>1</v>
      </c>
      <c r="P79" s="46">
        <v>1</v>
      </c>
      <c r="Q79" s="46">
        <v>0</v>
      </c>
      <c r="R79" s="46">
        <v>1</v>
      </c>
      <c r="S79">
        <v>1</v>
      </c>
      <c r="T79">
        <v>0</v>
      </c>
      <c r="U79">
        <v>2</v>
      </c>
      <c r="V79" s="46">
        <v>1</v>
      </c>
      <c r="W79" s="46">
        <v>0</v>
      </c>
      <c r="X79" s="46">
        <v>1</v>
      </c>
      <c r="Y79" s="46">
        <v>1</v>
      </c>
      <c r="Z79" s="46">
        <v>0</v>
      </c>
      <c r="AA79" s="46">
        <v>2</v>
      </c>
      <c r="AB79">
        <v>1</v>
      </c>
      <c r="AC79">
        <v>0</v>
      </c>
      <c r="AD79">
        <v>2</v>
      </c>
      <c r="AE79" s="46">
        <v>2</v>
      </c>
      <c r="AF79" s="46">
        <v>0</v>
      </c>
      <c r="AG79" s="46">
        <v>2</v>
      </c>
      <c r="AH79">
        <v>2</v>
      </c>
      <c r="AI79">
        <v>0</v>
      </c>
      <c r="AJ79">
        <v>1</v>
      </c>
      <c r="AK79" s="46">
        <v>2</v>
      </c>
      <c r="AL79" s="46">
        <v>0</v>
      </c>
      <c r="AM79" s="46">
        <v>2</v>
      </c>
      <c r="AN79" s="46">
        <v>2</v>
      </c>
      <c r="AO79" s="46">
        <v>0</v>
      </c>
      <c r="AP79" s="46">
        <v>2</v>
      </c>
      <c r="AQ79" s="46">
        <v>3</v>
      </c>
      <c r="AR79" s="46">
        <v>0</v>
      </c>
      <c r="AS79" s="46">
        <v>3</v>
      </c>
      <c r="AT79" s="46">
        <v>3</v>
      </c>
      <c r="AU79" s="46">
        <v>0</v>
      </c>
      <c r="AV79" s="46">
        <v>3</v>
      </c>
      <c r="AW79">
        <v>2</v>
      </c>
      <c r="AX79">
        <v>0</v>
      </c>
      <c r="AY79">
        <v>2</v>
      </c>
    </row>
    <row r="80" spans="1:51" hidden="1" x14ac:dyDescent="0.25">
      <c r="A80" s="83"/>
      <c r="B80" s="83"/>
      <c r="C80" s="11">
        <v>700</v>
      </c>
      <c r="D80">
        <v>3</v>
      </c>
      <c r="E80">
        <v>0</v>
      </c>
      <c r="F80">
        <v>2</v>
      </c>
      <c r="G80" s="46">
        <v>2</v>
      </c>
      <c r="H80" s="46">
        <v>0</v>
      </c>
      <c r="I80" s="46">
        <v>3</v>
      </c>
      <c r="J80" s="46">
        <v>1</v>
      </c>
      <c r="K80" s="46">
        <v>0</v>
      </c>
      <c r="L80" s="46">
        <v>2</v>
      </c>
      <c r="M80" s="46">
        <v>1</v>
      </c>
      <c r="N80" s="46">
        <v>0</v>
      </c>
      <c r="O80" s="46">
        <v>2</v>
      </c>
      <c r="P80" s="46">
        <v>1</v>
      </c>
      <c r="Q80" s="46">
        <v>0</v>
      </c>
      <c r="R80" s="46">
        <v>2</v>
      </c>
      <c r="S80">
        <v>1</v>
      </c>
      <c r="T80">
        <v>0</v>
      </c>
      <c r="U80">
        <v>2</v>
      </c>
      <c r="V80" s="46">
        <v>2</v>
      </c>
      <c r="W80" s="46">
        <v>0</v>
      </c>
      <c r="X80" s="46">
        <v>2</v>
      </c>
      <c r="Y80" s="46">
        <v>1</v>
      </c>
      <c r="Z80" s="46">
        <v>0</v>
      </c>
      <c r="AA80" s="46">
        <v>2</v>
      </c>
      <c r="AB80">
        <v>2</v>
      </c>
      <c r="AC80">
        <v>0</v>
      </c>
      <c r="AD80">
        <v>2</v>
      </c>
      <c r="AE80" s="46">
        <v>2</v>
      </c>
      <c r="AF80" s="46">
        <v>0</v>
      </c>
      <c r="AG80" s="46">
        <v>2</v>
      </c>
      <c r="AH80">
        <v>2</v>
      </c>
      <c r="AI80">
        <v>0</v>
      </c>
      <c r="AJ80">
        <v>2</v>
      </c>
      <c r="AK80" s="46">
        <v>2</v>
      </c>
      <c r="AL80" s="46">
        <v>0</v>
      </c>
      <c r="AM80" s="46">
        <v>2</v>
      </c>
      <c r="AN80" s="46">
        <v>3</v>
      </c>
      <c r="AO80" s="46">
        <v>0</v>
      </c>
      <c r="AP80" s="46">
        <v>3</v>
      </c>
      <c r="AQ80" s="46">
        <v>4</v>
      </c>
      <c r="AR80" s="46">
        <v>0</v>
      </c>
      <c r="AS80" s="46">
        <v>3</v>
      </c>
      <c r="AT80" s="46">
        <v>4</v>
      </c>
      <c r="AU80" s="46">
        <v>0</v>
      </c>
      <c r="AV80" s="46">
        <v>3</v>
      </c>
      <c r="AW80">
        <v>3</v>
      </c>
      <c r="AX80">
        <v>0</v>
      </c>
      <c r="AY80">
        <v>2</v>
      </c>
    </row>
    <row r="81" spans="1:51" hidden="1" x14ac:dyDescent="0.25">
      <c r="A81" s="83"/>
      <c r="B81" s="83"/>
      <c r="C81" s="11">
        <v>1050</v>
      </c>
      <c r="D81">
        <v>3</v>
      </c>
      <c r="E81">
        <v>0</v>
      </c>
      <c r="F81">
        <v>2</v>
      </c>
      <c r="G81" s="46">
        <v>2</v>
      </c>
      <c r="H81" s="46">
        <v>0</v>
      </c>
      <c r="I81" s="46">
        <v>3</v>
      </c>
      <c r="J81" s="46">
        <v>2</v>
      </c>
      <c r="K81" s="46">
        <v>0</v>
      </c>
      <c r="L81" s="46">
        <v>2</v>
      </c>
      <c r="M81" s="46">
        <v>2</v>
      </c>
      <c r="N81" s="46">
        <v>0</v>
      </c>
      <c r="O81" s="46">
        <v>2</v>
      </c>
      <c r="P81" s="46">
        <v>2</v>
      </c>
      <c r="Q81" s="46">
        <v>0</v>
      </c>
      <c r="R81" s="46">
        <v>2</v>
      </c>
      <c r="S81">
        <v>2</v>
      </c>
      <c r="T81">
        <v>0</v>
      </c>
      <c r="U81">
        <v>3</v>
      </c>
      <c r="V81" s="46">
        <v>2</v>
      </c>
      <c r="W81" s="46">
        <v>0</v>
      </c>
      <c r="X81" s="46">
        <v>2</v>
      </c>
      <c r="Y81" s="46">
        <v>2</v>
      </c>
      <c r="Z81" s="46">
        <v>0</v>
      </c>
      <c r="AA81" s="46">
        <v>2</v>
      </c>
      <c r="AB81">
        <v>2</v>
      </c>
      <c r="AC81">
        <v>0</v>
      </c>
      <c r="AD81">
        <v>3</v>
      </c>
      <c r="AE81" s="46">
        <v>3</v>
      </c>
      <c r="AF81" s="46">
        <v>0</v>
      </c>
      <c r="AG81" s="46">
        <v>3</v>
      </c>
      <c r="AH81">
        <v>3</v>
      </c>
      <c r="AI81">
        <v>0</v>
      </c>
      <c r="AJ81">
        <v>2</v>
      </c>
      <c r="AK81" s="46">
        <v>3</v>
      </c>
      <c r="AL81" s="46">
        <v>0</v>
      </c>
      <c r="AM81" s="46">
        <v>3</v>
      </c>
      <c r="AN81" s="46">
        <v>3</v>
      </c>
      <c r="AO81" s="46">
        <v>0</v>
      </c>
      <c r="AP81" s="46">
        <v>3</v>
      </c>
      <c r="AQ81" s="46">
        <v>4</v>
      </c>
      <c r="AR81" s="46">
        <v>0</v>
      </c>
      <c r="AS81" s="46">
        <v>4</v>
      </c>
      <c r="AT81" s="46">
        <v>4</v>
      </c>
      <c r="AU81" s="46">
        <v>0</v>
      </c>
      <c r="AV81" s="46">
        <v>3</v>
      </c>
      <c r="AW81">
        <v>3</v>
      </c>
      <c r="AX81">
        <v>0</v>
      </c>
      <c r="AY81">
        <v>2</v>
      </c>
    </row>
    <row r="82" spans="1:51" hidden="1" x14ac:dyDescent="0.25">
      <c r="A82" s="83"/>
      <c r="B82" s="83"/>
      <c r="C82" s="11">
        <v>1200</v>
      </c>
      <c r="D82">
        <v>3</v>
      </c>
      <c r="E82">
        <v>0</v>
      </c>
      <c r="F82">
        <v>2</v>
      </c>
      <c r="G82" s="46">
        <v>3</v>
      </c>
      <c r="H82" s="46">
        <v>0</v>
      </c>
      <c r="I82" s="46">
        <v>3</v>
      </c>
      <c r="J82" s="46">
        <v>2</v>
      </c>
      <c r="K82" s="46">
        <v>0</v>
      </c>
      <c r="L82" s="46">
        <v>2</v>
      </c>
      <c r="M82" s="46">
        <v>2</v>
      </c>
      <c r="N82" s="46">
        <v>0</v>
      </c>
      <c r="O82" s="46">
        <v>2</v>
      </c>
      <c r="P82" s="46">
        <v>2</v>
      </c>
      <c r="Q82" s="46">
        <v>0</v>
      </c>
      <c r="R82" s="46">
        <v>2</v>
      </c>
      <c r="S82">
        <v>2</v>
      </c>
      <c r="T82">
        <v>0</v>
      </c>
      <c r="U82">
        <v>3</v>
      </c>
      <c r="V82" s="46">
        <v>2</v>
      </c>
      <c r="W82" s="46">
        <v>0</v>
      </c>
      <c r="X82" s="46">
        <v>2</v>
      </c>
      <c r="Y82" s="46">
        <v>2</v>
      </c>
      <c r="Z82" s="46">
        <v>0</v>
      </c>
      <c r="AA82" s="46">
        <v>3</v>
      </c>
      <c r="AB82">
        <v>2</v>
      </c>
      <c r="AC82">
        <v>0</v>
      </c>
      <c r="AD82">
        <v>3</v>
      </c>
      <c r="AE82" s="46">
        <v>3</v>
      </c>
      <c r="AF82" s="46">
        <v>0</v>
      </c>
      <c r="AG82" s="46">
        <v>3</v>
      </c>
      <c r="AH82">
        <v>3</v>
      </c>
      <c r="AI82">
        <v>0</v>
      </c>
      <c r="AJ82">
        <v>2</v>
      </c>
      <c r="AK82" s="46">
        <v>3</v>
      </c>
      <c r="AL82" s="46">
        <v>0</v>
      </c>
      <c r="AM82" s="46">
        <v>3</v>
      </c>
      <c r="AN82" s="46">
        <v>3</v>
      </c>
      <c r="AO82" s="46">
        <v>0</v>
      </c>
      <c r="AP82" s="46">
        <v>3</v>
      </c>
      <c r="AQ82" s="46">
        <v>4</v>
      </c>
      <c r="AR82" s="46">
        <v>0</v>
      </c>
      <c r="AS82" s="46">
        <v>4</v>
      </c>
      <c r="AT82" s="46">
        <v>4</v>
      </c>
      <c r="AU82" s="46">
        <v>0</v>
      </c>
      <c r="AV82" s="46">
        <v>3</v>
      </c>
      <c r="AW82">
        <v>3</v>
      </c>
      <c r="AX82">
        <v>0</v>
      </c>
      <c r="AY82">
        <v>3</v>
      </c>
    </row>
    <row r="83" spans="1:51" hidden="1" x14ac:dyDescent="0.25">
      <c r="A83" s="82" t="s">
        <v>33</v>
      </c>
      <c r="B83" s="82" t="s">
        <v>37</v>
      </c>
      <c r="C83" s="11">
        <v>350</v>
      </c>
      <c r="D83">
        <v>2</v>
      </c>
      <c r="E83">
        <v>0</v>
      </c>
      <c r="F83">
        <v>2</v>
      </c>
      <c r="G83" s="46">
        <v>2</v>
      </c>
      <c r="H83" s="46">
        <v>0</v>
      </c>
      <c r="I83" s="46">
        <v>2</v>
      </c>
      <c r="J83" s="46">
        <v>1</v>
      </c>
      <c r="K83" s="46">
        <v>0</v>
      </c>
      <c r="L83" s="46">
        <v>2</v>
      </c>
      <c r="M83" s="46">
        <v>1</v>
      </c>
      <c r="N83" s="46">
        <v>0</v>
      </c>
      <c r="O83" s="46">
        <v>1</v>
      </c>
      <c r="P83" s="46">
        <v>1</v>
      </c>
      <c r="Q83" s="46">
        <v>0</v>
      </c>
      <c r="R83" s="46">
        <v>1</v>
      </c>
      <c r="S83">
        <v>1</v>
      </c>
      <c r="T83">
        <v>0</v>
      </c>
      <c r="U83">
        <v>2</v>
      </c>
      <c r="V83" s="46">
        <v>1</v>
      </c>
      <c r="W83" s="46">
        <v>0</v>
      </c>
      <c r="X83" s="46">
        <v>1</v>
      </c>
      <c r="Y83" s="46">
        <v>1</v>
      </c>
      <c r="Z83" s="46">
        <v>0</v>
      </c>
      <c r="AA83" s="46">
        <v>2</v>
      </c>
      <c r="AB83">
        <v>1</v>
      </c>
      <c r="AC83">
        <v>0</v>
      </c>
      <c r="AD83">
        <v>2</v>
      </c>
      <c r="AE83" s="46">
        <v>2</v>
      </c>
      <c r="AF83" s="46">
        <v>0</v>
      </c>
      <c r="AG83" s="46">
        <v>2</v>
      </c>
      <c r="AH83">
        <v>2</v>
      </c>
      <c r="AI83">
        <v>0</v>
      </c>
      <c r="AJ83">
        <v>1</v>
      </c>
      <c r="AK83" s="46">
        <v>2</v>
      </c>
      <c r="AL83" s="46">
        <v>0</v>
      </c>
      <c r="AM83" s="46">
        <v>2</v>
      </c>
      <c r="AN83" s="46">
        <v>2</v>
      </c>
      <c r="AO83" s="46">
        <v>0</v>
      </c>
      <c r="AP83" s="46">
        <v>2</v>
      </c>
      <c r="AQ83" s="46">
        <v>3</v>
      </c>
      <c r="AR83" s="46">
        <v>0</v>
      </c>
      <c r="AS83" s="46">
        <v>3</v>
      </c>
      <c r="AT83" s="46">
        <v>3</v>
      </c>
      <c r="AU83" s="46">
        <v>0</v>
      </c>
      <c r="AV83" s="46">
        <v>3</v>
      </c>
      <c r="AW83">
        <v>2</v>
      </c>
      <c r="AX83">
        <v>0</v>
      </c>
      <c r="AY83">
        <v>2</v>
      </c>
    </row>
    <row r="84" spans="1:51" hidden="1" x14ac:dyDescent="0.25">
      <c r="A84" s="83"/>
      <c r="B84" s="83"/>
      <c r="C84" s="11">
        <v>530</v>
      </c>
      <c r="D84">
        <v>3</v>
      </c>
      <c r="E84">
        <v>0</v>
      </c>
      <c r="F84">
        <v>2</v>
      </c>
      <c r="G84" s="46">
        <v>2</v>
      </c>
      <c r="H84" s="46">
        <v>0</v>
      </c>
      <c r="I84" s="46">
        <v>3</v>
      </c>
      <c r="J84" s="46">
        <v>2</v>
      </c>
      <c r="K84" s="46">
        <v>0</v>
      </c>
      <c r="L84" s="46">
        <v>2</v>
      </c>
      <c r="M84" s="46">
        <v>1</v>
      </c>
      <c r="N84" s="46">
        <v>0</v>
      </c>
      <c r="O84" s="46">
        <v>2</v>
      </c>
      <c r="P84" s="46">
        <v>2</v>
      </c>
      <c r="Q84" s="46">
        <v>0</v>
      </c>
      <c r="R84" s="46">
        <v>2</v>
      </c>
      <c r="S84">
        <v>2</v>
      </c>
      <c r="T84">
        <v>0</v>
      </c>
      <c r="U84">
        <v>2</v>
      </c>
      <c r="V84" s="46">
        <v>2</v>
      </c>
      <c r="W84" s="46">
        <v>0</v>
      </c>
      <c r="X84" s="46">
        <v>2</v>
      </c>
      <c r="Y84" s="46">
        <v>1</v>
      </c>
      <c r="Z84" s="46">
        <v>0</v>
      </c>
      <c r="AA84" s="46">
        <v>2</v>
      </c>
      <c r="AB84">
        <v>2</v>
      </c>
      <c r="AC84">
        <v>0</v>
      </c>
      <c r="AD84">
        <v>2</v>
      </c>
      <c r="AE84" s="46">
        <v>3</v>
      </c>
      <c r="AF84" s="46">
        <v>0</v>
      </c>
      <c r="AG84" s="46">
        <v>3</v>
      </c>
      <c r="AH84">
        <v>2</v>
      </c>
      <c r="AI84">
        <v>0</v>
      </c>
      <c r="AJ84">
        <v>2</v>
      </c>
      <c r="AK84" s="46">
        <v>3</v>
      </c>
      <c r="AL84" s="46">
        <v>0</v>
      </c>
      <c r="AM84" s="46">
        <v>3</v>
      </c>
      <c r="AN84" s="46">
        <v>3</v>
      </c>
      <c r="AO84" s="46">
        <v>0</v>
      </c>
      <c r="AP84" s="46">
        <v>3</v>
      </c>
      <c r="AQ84" s="46">
        <v>4</v>
      </c>
      <c r="AR84" s="46">
        <v>0</v>
      </c>
      <c r="AS84" s="46">
        <v>3</v>
      </c>
      <c r="AT84" s="46">
        <v>4</v>
      </c>
      <c r="AU84" s="46">
        <v>0</v>
      </c>
      <c r="AV84" s="46">
        <v>3</v>
      </c>
      <c r="AW84">
        <v>3</v>
      </c>
      <c r="AX84">
        <v>0</v>
      </c>
      <c r="AY84">
        <v>2</v>
      </c>
    </row>
    <row r="85" spans="1:51" hidden="1" x14ac:dyDescent="0.25">
      <c r="A85" s="83"/>
      <c r="B85" s="83"/>
      <c r="C85" s="11">
        <v>700</v>
      </c>
      <c r="D85">
        <v>3</v>
      </c>
      <c r="E85">
        <v>0</v>
      </c>
      <c r="F85">
        <v>2</v>
      </c>
      <c r="G85" s="46">
        <v>3</v>
      </c>
      <c r="H85" s="46">
        <v>0</v>
      </c>
      <c r="I85" s="46">
        <v>3</v>
      </c>
      <c r="J85" s="46">
        <v>2</v>
      </c>
      <c r="K85" s="46">
        <v>0</v>
      </c>
      <c r="L85" s="46">
        <v>2</v>
      </c>
      <c r="M85" s="46">
        <v>2</v>
      </c>
      <c r="N85" s="46">
        <v>0</v>
      </c>
      <c r="O85" s="46">
        <v>2</v>
      </c>
      <c r="P85" s="46">
        <v>2</v>
      </c>
      <c r="Q85" s="46">
        <v>0</v>
      </c>
      <c r="R85" s="46">
        <v>2</v>
      </c>
      <c r="S85">
        <v>2</v>
      </c>
      <c r="T85">
        <v>0</v>
      </c>
      <c r="U85">
        <v>3</v>
      </c>
      <c r="V85" s="46">
        <v>2</v>
      </c>
      <c r="W85" s="46">
        <v>0</v>
      </c>
      <c r="X85" s="46">
        <v>2</v>
      </c>
      <c r="Y85" s="46">
        <v>2</v>
      </c>
      <c r="Z85" s="46">
        <v>0</v>
      </c>
      <c r="AA85" s="46">
        <v>2</v>
      </c>
      <c r="AB85">
        <v>2</v>
      </c>
      <c r="AC85">
        <v>0</v>
      </c>
      <c r="AD85">
        <v>3</v>
      </c>
      <c r="AE85" s="46">
        <v>3</v>
      </c>
      <c r="AF85" s="46">
        <v>0</v>
      </c>
      <c r="AG85" s="46">
        <v>3</v>
      </c>
      <c r="AH85">
        <v>3</v>
      </c>
      <c r="AI85">
        <v>0</v>
      </c>
      <c r="AJ85">
        <v>2</v>
      </c>
      <c r="AK85" s="46">
        <v>3</v>
      </c>
      <c r="AL85" s="46">
        <v>0</v>
      </c>
      <c r="AM85" s="46">
        <v>3</v>
      </c>
      <c r="AN85" s="46">
        <v>3</v>
      </c>
      <c r="AO85" s="46">
        <v>0</v>
      </c>
      <c r="AP85" s="46">
        <v>3</v>
      </c>
      <c r="AQ85" s="46">
        <v>4</v>
      </c>
      <c r="AR85" s="46">
        <v>0</v>
      </c>
      <c r="AS85" s="46">
        <v>4</v>
      </c>
      <c r="AT85" s="46">
        <v>4</v>
      </c>
      <c r="AU85" s="46">
        <v>0</v>
      </c>
      <c r="AV85" s="46">
        <v>3</v>
      </c>
      <c r="AW85">
        <v>3</v>
      </c>
      <c r="AX85">
        <v>0</v>
      </c>
      <c r="AY85">
        <v>2</v>
      </c>
    </row>
    <row r="86" spans="1:51" hidden="1" x14ac:dyDescent="0.25">
      <c r="A86" s="83"/>
      <c r="B86" s="83"/>
      <c r="C86" s="11">
        <v>1050</v>
      </c>
      <c r="D86">
        <v>3</v>
      </c>
      <c r="E86">
        <v>0</v>
      </c>
      <c r="F86">
        <v>3</v>
      </c>
      <c r="G86" s="46">
        <v>3</v>
      </c>
      <c r="H86" s="46">
        <v>0</v>
      </c>
      <c r="I86" s="46">
        <v>4</v>
      </c>
      <c r="J86" s="46">
        <v>2</v>
      </c>
      <c r="K86" s="46">
        <v>0</v>
      </c>
      <c r="L86" s="46">
        <v>3</v>
      </c>
      <c r="M86" s="46">
        <v>2</v>
      </c>
      <c r="N86" s="46">
        <v>0</v>
      </c>
      <c r="O86" s="46">
        <v>2</v>
      </c>
      <c r="P86" s="46">
        <v>2</v>
      </c>
      <c r="Q86" s="46">
        <v>0</v>
      </c>
      <c r="R86" s="46">
        <v>2</v>
      </c>
      <c r="S86">
        <v>2</v>
      </c>
      <c r="T86">
        <v>0</v>
      </c>
      <c r="U86">
        <v>3</v>
      </c>
      <c r="V86" s="46">
        <v>3</v>
      </c>
      <c r="W86" s="46">
        <v>0</v>
      </c>
      <c r="X86" s="46">
        <v>3</v>
      </c>
      <c r="Y86" s="46">
        <v>2</v>
      </c>
      <c r="Z86" s="46">
        <v>0</v>
      </c>
      <c r="AA86" s="46">
        <v>3</v>
      </c>
      <c r="AB86">
        <v>3</v>
      </c>
      <c r="AC86">
        <v>0</v>
      </c>
      <c r="AD86">
        <v>3</v>
      </c>
      <c r="AE86" s="46">
        <v>3</v>
      </c>
      <c r="AF86" s="46">
        <v>0</v>
      </c>
      <c r="AG86" s="46">
        <v>3</v>
      </c>
      <c r="AH86">
        <v>3</v>
      </c>
      <c r="AI86">
        <v>0</v>
      </c>
      <c r="AJ86">
        <v>3</v>
      </c>
      <c r="AK86" s="46">
        <v>3</v>
      </c>
      <c r="AL86" s="46">
        <v>0</v>
      </c>
      <c r="AM86" s="46">
        <v>3</v>
      </c>
      <c r="AN86" s="46">
        <v>3</v>
      </c>
      <c r="AO86" s="46">
        <v>0</v>
      </c>
      <c r="AP86" s="46">
        <v>3</v>
      </c>
      <c r="AQ86" s="46">
        <v>5</v>
      </c>
      <c r="AR86" s="46">
        <v>0</v>
      </c>
      <c r="AS86" s="46">
        <v>5</v>
      </c>
      <c r="AT86" s="46">
        <v>5</v>
      </c>
      <c r="AU86" s="46">
        <v>0</v>
      </c>
      <c r="AV86" s="46">
        <v>4</v>
      </c>
      <c r="AW86">
        <v>3</v>
      </c>
      <c r="AX86">
        <v>0</v>
      </c>
      <c r="AY86">
        <v>3</v>
      </c>
    </row>
    <row r="87" spans="1:51" hidden="1" x14ac:dyDescent="0.25">
      <c r="A87" s="83"/>
      <c r="B87" s="83"/>
      <c r="C87" s="11">
        <v>1200</v>
      </c>
      <c r="D87">
        <v>3</v>
      </c>
      <c r="E87">
        <v>0</v>
      </c>
      <c r="F87">
        <v>3</v>
      </c>
      <c r="G87" s="46">
        <v>3</v>
      </c>
      <c r="H87" s="46">
        <v>0</v>
      </c>
      <c r="I87" s="46">
        <v>4</v>
      </c>
      <c r="J87" s="46">
        <v>3</v>
      </c>
      <c r="K87" s="46">
        <v>0</v>
      </c>
      <c r="L87" s="46">
        <v>3</v>
      </c>
      <c r="M87" s="46">
        <v>2</v>
      </c>
      <c r="N87" s="46">
        <v>0</v>
      </c>
      <c r="O87" s="46">
        <v>2</v>
      </c>
      <c r="P87" s="46">
        <v>3</v>
      </c>
      <c r="Q87" s="46">
        <v>0</v>
      </c>
      <c r="R87" s="46">
        <v>2</v>
      </c>
      <c r="S87">
        <v>3</v>
      </c>
      <c r="T87">
        <v>0</v>
      </c>
      <c r="U87">
        <v>3</v>
      </c>
      <c r="V87" s="46">
        <v>3</v>
      </c>
      <c r="W87" s="46">
        <v>0</v>
      </c>
      <c r="X87" s="46">
        <v>3</v>
      </c>
      <c r="Y87" s="46">
        <v>2</v>
      </c>
      <c r="Z87" s="46">
        <v>0</v>
      </c>
      <c r="AA87" s="46">
        <v>3</v>
      </c>
      <c r="AB87">
        <v>3</v>
      </c>
      <c r="AC87">
        <v>0</v>
      </c>
      <c r="AD87">
        <v>3</v>
      </c>
      <c r="AE87" s="46">
        <v>3</v>
      </c>
      <c r="AF87" s="46">
        <v>0</v>
      </c>
      <c r="AG87" s="46">
        <v>3</v>
      </c>
      <c r="AH87">
        <v>3</v>
      </c>
      <c r="AI87">
        <v>0</v>
      </c>
      <c r="AJ87">
        <v>3</v>
      </c>
      <c r="AK87" s="46">
        <v>3</v>
      </c>
      <c r="AL87" s="46">
        <v>0</v>
      </c>
      <c r="AM87" s="46">
        <v>3</v>
      </c>
      <c r="AN87" s="46">
        <v>3</v>
      </c>
      <c r="AO87" s="46">
        <v>0</v>
      </c>
      <c r="AP87" s="46">
        <v>3</v>
      </c>
      <c r="AQ87" s="46">
        <v>5</v>
      </c>
      <c r="AR87" s="46">
        <v>0</v>
      </c>
      <c r="AS87" s="46">
        <v>5</v>
      </c>
      <c r="AT87" s="46">
        <v>5</v>
      </c>
      <c r="AU87" s="46">
        <v>0</v>
      </c>
      <c r="AV87" s="46">
        <v>4</v>
      </c>
      <c r="AW87">
        <v>4</v>
      </c>
      <c r="AX87">
        <v>0</v>
      </c>
      <c r="AY87">
        <v>3</v>
      </c>
    </row>
    <row r="88" spans="1:51" hidden="1" x14ac:dyDescent="0.25">
      <c r="A88" s="82" t="s">
        <v>35</v>
      </c>
      <c r="B88" s="82" t="s">
        <v>38</v>
      </c>
      <c r="C88" s="11">
        <v>350</v>
      </c>
      <c r="D88">
        <v>3</v>
      </c>
      <c r="E88">
        <v>0</v>
      </c>
      <c r="F88">
        <v>3</v>
      </c>
      <c r="G88" s="46">
        <v>2</v>
      </c>
      <c r="H88" s="46">
        <v>0</v>
      </c>
      <c r="I88" s="46">
        <v>3</v>
      </c>
      <c r="J88" s="46">
        <v>1</v>
      </c>
      <c r="K88" s="46">
        <v>0</v>
      </c>
      <c r="L88" s="46">
        <v>2</v>
      </c>
      <c r="M88" s="46">
        <v>1</v>
      </c>
      <c r="N88" s="46">
        <v>0</v>
      </c>
      <c r="O88" s="46">
        <v>2</v>
      </c>
      <c r="P88" s="46">
        <v>1</v>
      </c>
      <c r="Q88" s="46">
        <v>0</v>
      </c>
      <c r="R88" s="46">
        <v>2</v>
      </c>
      <c r="S88">
        <v>1</v>
      </c>
      <c r="T88">
        <v>0</v>
      </c>
      <c r="U88">
        <v>2</v>
      </c>
      <c r="V88" s="46">
        <v>2</v>
      </c>
      <c r="W88" s="46">
        <v>0</v>
      </c>
      <c r="X88" s="46">
        <v>2</v>
      </c>
      <c r="Y88" s="46">
        <v>1</v>
      </c>
      <c r="Z88" s="46">
        <v>0</v>
      </c>
      <c r="AA88" s="46">
        <v>2</v>
      </c>
      <c r="AB88">
        <v>2</v>
      </c>
      <c r="AC88">
        <v>0</v>
      </c>
      <c r="AD88">
        <v>2</v>
      </c>
      <c r="AE88" s="46">
        <v>2</v>
      </c>
      <c r="AF88" s="46">
        <v>0</v>
      </c>
      <c r="AG88" s="46">
        <v>2</v>
      </c>
      <c r="AH88">
        <v>2</v>
      </c>
      <c r="AI88">
        <v>0</v>
      </c>
      <c r="AJ88">
        <v>1</v>
      </c>
      <c r="AK88" s="46">
        <v>2</v>
      </c>
      <c r="AL88" s="46">
        <v>0</v>
      </c>
      <c r="AM88" s="46">
        <v>2</v>
      </c>
      <c r="AN88" s="46">
        <v>3</v>
      </c>
      <c r="AO88" s="46">
        <v>0</v>
      </c>
      <c r="AP88" s="46">
        <v>3</v>
      </c>
      <c r="AQ88" s="46">
        <v>4</v>
      </c>
      <c r="AR88" s="46">
        <v>0</v>
      </c>
      <c r="AS88" s="46">
        <v>3</v>
      </c>
      <c r="AT88" s="46">
        <v>4</v>
      </c>
      <c r="AU88" s="46">
        <v>0</v>
      </c>
      <c r="AV88" s="46">
        <v>3</v>
      </c>
      <c r="AW88">
        <v>3</v>
      </c>
      <c r="AX88">
        <v>0</v>
      </c>
      <c r="AY88">
        <v>3</v>
      </c>
    </row>
    <row r="89" spans="1:51" hidden="1" x14ac:dyDescent="0.25">
      <c r="A89" s="83"/>
      <c r="B89" s="83"/>
      <c r="C89" s="11">
        <v>530</v>
      </c>
      <c r="D89">
        <v>3</v>
      </c>
      <c r="E89">
        <v>0</v>
      </c>
      <c r="F89">
        <v>3</v>
      </c>
      <c r="G89" s="46">
        <v>3</v>
      </c>
      <c r="H89" s="46">
        <v>0</v>
      </c>
      <c r="I89" s="46">
        <v>3</v>
      </c>
      <c r="J89" s="46">
        <v>2</v>
      </c>
      <c r="K89" s="46">
        <v>0</v>
      </c>
      <c r="L89" s="46">
        <v>2</v>
      </c>
      <c r="M89" s="46">
        <v>2</v>
      </c>
      <c r="N89" s="46">
        <v>0</v>
      </c>
      <c r="O89" s="46">
        <v>2</v>
      </c>
      <c r="P89" s="46">
        <v>2</v>
      </c>
      <c r="Q89" s="46">
        <v>0</v>
      </c>
      <c r="R89" s="46">
        <v>2</v>
      </c>
      <c r="S89">
        <v>2</v>
      </c>
      <c r="T89">
        <v>0</v>
      </c>
      <c r="U89">
        <v>3</v>
      </c>
      <c r="V89" s="46">
        <v>2</v>
      </c>
      <c r="W89" s="46">
        <v>0</v>
      </c>
      <c r="X89" s="46">
        <v>2</v>
      </c>
      <c r="Y89" s="46">
        <v>2</v>
      </c>
      <c r="Z89" s="46">
        <v>0</v>
      </c>
      <c r="AA89" s="46">
        <v>2</v>
      </c>
      <c r="AB89">
        <v>2</v>
      </c>
      <c r="AC89">
        <v>0</v>
      </c>
      <c r="AD89">
        <v>3</v>
      </c>
      <c r="AE89" s="46">
        <v>3</v>
      </c>
      <c r="AF89" s="46">
        <v>0</v>
      </c>
      <c r="AG89" s="46">
        <v>3</v>
      </c>
      <c r="AH89">
        <v>3</v>
      </c>
      <c r="AI89">
        <v>0</v>
      </c>
      <c r="AJ89">
        <v>2</v>
      </c>
      <c r="AK89" s="46">
        <v>3</v>
      </c>
      <c r="AL89" s="46">
        <v>0</v>
      </c>
      <c r="AM89" s="46">
        <v>3</v>
      </c>
      <c r="AN89" s="46">
        <v>3</v>
      </c>
      <c r="AO89" s="46">
        <v>0</v>
      </c>
      <c r="AP89" s="46">
        <v>3</v>
      </c>
      <c r="AQ89" s="46">
        <v>4</v>
      </c>
      <c r="AR89" s="46">
        <v>0</v>
      </c>
      <c r="AS89" s="46">
        <v>4</v>
      </c>
      <c r="AT89" s="46">
        <v>4</v>
      </c>
      <c r="AU89" s="46">
        <v>0</v>
      </c>
      <c r="AV89" s="46">
        <v>3</v>
      </c>
      <c r="AW89">
        <v>4</v>
      </c>
      <c r="AX89">
        <v>0</v>
      </c>
      <c r="AY89">
        <v>4</v>
      </c>
    </row>
    <row r="90" spans="1:51" hidden="1" x14ac:dyDescent="0.25">
      <c r="A90" s="83"/>
      <c r="B90" s="83"/>
      <c r="C90" s="11">
        <v>700</v>
      </c>
      <c r="D90">
        <v>4</v>
      </c>
      <c r="E90">
        <v>0</v>
      </c>
      <c r="F90">
        <v>4</v>
      </c>
      <c r="G90" s="46">
        <v>3</v>
      </c>
      <c r="H90" s="46">
        <v>0</v>
      </c>
      <c r="I90" s="46">
        <v>4</v>
      </c>
      <c r="J90" s="46">
        <v>2</v>
      </c>
      <c r="K90" s="46">
        <v>0</v>
      </c>
      <c r="L90" s="46">
        <v>2</v>
      </c>
      <c r="M90" s="46">
        <v>2</v>
      </c>
      <c r="N90" s="46">
        <v>0</v>
      </c>
      <c r="O90" s="46">
        <v>2</v>
      </c>
      <c r="P90" s="46">
        <v>2</v>
      </c>
      <c r="Q90" s="46">
        <v>0</v>
      </c>
      <c r="R90" s="46">
        <v>2</v>
      </c>
      <c r="S90">
        <v>2</v>
      </c>
      <c r="T90">
        <v>0</v>
      </c>
      <c r="U90">
        <v>3</v>
      </c>
      <c r="V90" s="46">
        <v>3</v>
      </c>
      <c r="W90" s="46">
        <v>0</v>
      </c>
      <c r="X90" s="46">
        <v>3</v>
      </c>
      <c r="Y90" s="46">
        <v>2</v>
      </c>
      <c r="Z90" s="46">
        <v>0</v>
      </c>
      <c r="AA90" s="46">
        <v>3</v>
      </c>
      <c r="AB90">
        <v>2</v>
      </c>
      <c r="AC90">
        <v>0</v>
      </c>
      <c r="AD90">
        <v>3</v>
      </c>
      <c r="AE90" s="46">
        <v>3</v>
      </c>
      <c r="AF90" s="46">
        <v>0</v>
      </c>
      <c r="AG90" s="46">
        <v>3</v>
      </c>
      <c r="AH90">
        <v>3</v>
      </c>
      <c r="AI90">
        <v>0</v>
      </c>
      <c r="AJ90">
        <v>2</v>
      </c>
      <c r="AK90" s="46">
        <v>3</v>
      </c>
      <c r="AL90" s="46">
        <v>0</v>
      </c>
      <c r="AM90" s="46">
        <v>3</v>
      </c>
      <c r="AN90" s="46">
        <v>3</v>
      </c>
      <c r="AO90" s="46">
        <v>0</v>
      </c>
      <c r="AP90" s="46">
        <v>3</v>
      </c>
      <c r="AQ90" s="46">
        <v>5</v>
      </c>
      <c r="AR90" s="46">
        <v>0</v>
      </c>
      <c r="AS90" s="46">
        <v>5</v>
      </c>
      <c r="AT90" s="46">
        <v>5</v>
      </c>
      <c r="AU90" s="46">
        <v>0</v>
      </c>
      <c r="AV90" s="46">
        <v>4</v>
      </c>
      <c r="AW90">
        <v>4</v>
      </c>
      <c r="AX90">
        <v>0</v>
      </c>
      <c r="AY90">
        <v>4</v>
      </c>
    </row>
    <row r="91" spans="1:51" hidden="1" x14ac:dyDescent="0.25">
      <c r="A91" s="83"/>
      <c r="B91" s="83"/>
      <c r="C91" s="11">
        <v>1050</v>
      </c>
      <c r="D91">
        <v>4</v>
      </c>
      <c r="E91">
        <v>0</v>
      </c>
      <c r="F91">
        <v>4</v>
      </c>
      <c r="G91" s="46">
        <v>3</v>
      </c>
      <c r="H91" s="46">
        <v>0</v>
      </c>
      <c r="I91" s="46">
        <v>5</v>
      </c>
      <c r="J91" s="46">
        <v>3</v>
      </c>
      <c r="K91" s="46">
        <v>0</v>
      </c>
      <c r="L91" s="46">
        <v>3</v>
      </c>
      <c r="M91" s="46">
        <v>3</v>
      </c>
      <c r="N91" s="46">
        <v>0</v>
      </c>
      <c r="O91" s="46">
        <v>3</v>
      </c>
      <c r="P91" s="46">
        <v>3</v>
      </c>
      <c r="Q91" s="46">
        <v>0</v>
      </c>
      <c r="R91" s="46">
        <v>3</v>
      </c>
      <c r="S91">
        <v>3</v>
      </c>
      <c r="T91">
        <v>0</v>
      </c>
      <c r="U91">
        <v>3</v>
      </c>
      <c r="V91" s="46">
        <v>3</v>
      </c>
      <c r="W91" s="46">
        <v>0</v>
      </c>
      <c r="X91" s="46">
        <v>3</v>
      </c>
      <c r="Y91" s="46">
        <v>2</v>
      </c>
      <c r="Z91" s="46">
        <v>0</v>
      </c>
      <c r="AA91" s="46">
        <v>3</v>
      </c>
      <c r="AB91">
        <v>3</v>
      </c>
      <c r="AC91">
        <v>0</v>
      </c>
      <c r="AD91">
        <v>4</v>
      </c>
      <c r="AE91" s="46">
        <v>4</v>
      </c>
      <c r="AF91" s="46">
        <v>0</v>
      </c>
      <c r="AG91" s="46">
        <v>4</v>
      </c>
      <c r="AH91">
        <v>4</v>
      </c>
      <c r="AI91">
        <v>0</v>
      </c>
      <c r="AJ91">
        <v>3</v>
      </c>
      <c r="AK91" s="46">
        <v>4</v>
      </c>
      <c r="AL91" s="46">
        <v>0</v>
      </c>
      <c r="AM91" s="46">
        <v>4</v>
      </c>
      <c r="AN91" s="46">
        <v>4</v>
      </c>
      <c r="AO91" s="46">
        <v>0</v>
      </c>
      <c r="AP91" s="46">
        <v>4</v>
      </c>
      <c r="AQ91" s="46">
        <v>5</v>
      </c>
      <c r="AR91" s="46">
        <v>0</v>
      </c>
      <c r="AS91" s="46">
        <v>5</v>
      </c>
      <c r="AT91" s="46">
        <v>5</v>
      </c>
      <c r="AU91" s="46">
        <v>0</v>
      </c>
      <c r="AV91" s="46">
        <v>5</v>
      </c>
      <c r="AW91">
        <v>4</v>
      </c>
      <c r="AX91">
        <v>0</v>
      </c>
      <c r="AY91">
        <v>4</v>
      </c>
    </row>
    <row r="92" spans="1:51" hidden="1" x14ac:dyDescent="0.25">
      <c r="A92" s="83"/>
      <c r="B92" s="83"/>
      <c r="C92" s="11">
        <v>1200</v>
      </c>
      <c r="D92">
        <v>4</v>
      </c>
      <c r="E92">
        <v>0</v>
      </c>
      <c r="F92">
        <v>4</v>
      </c>
      <c r="G92" s="46">
        <v>3</v>
      </c>
      <c r="H92" s="46">
        <v>0</v>
      </c>
      <c r="I92" s="46">
        <v>5</v>
      </c>
      <c r="J92" s="46">
        <v>3</v>
      </c>
      <c r="K92" s="46">
        <v>0</v>
      </c>
      <c r="L92" s="46">
        <v>3</v>
      </c>
      <c r="M92" s="46">
        <v>3</v>
      </c>
      <c r="N92" s="46">
        <v>0</v>
      </c>
      <c r="O92" s="46">
        <v>3</v>
      </c>
      <c r="P92" s="46">
        <v>3</v>
      </c>
      <c r="Q92" s="46">
        <v>0</v>
      </c>
      <c r="R92" s="46">
        <v>3</v>
      </c>
      <c r="S92">
        <v>3</v>
      </c>
      <c r="T92">
        <v>0</v>
      </c>
      <c r="U92">
        <v>4</v>
      </c>
      <c r="V92" s="46">
        <v>3</v>
      </c>
      <c r="W92" s="46">
        <v>0</v>
      </c>
      <c r="X92" s="46">
        <v>3</v>
      </c>
      <c r="Y92" s="46">
        <v>3</v>
      </c>
      <c r="Z92" s="46">
        <v>0</v>
      </c>
      <c r="AA92" s="46">
        <v>3</v>
      </c>
      <c r="AB92">
        <v>3</v>
      </c>
      <c r="AC92">
        <v>0</v>
      </c>
      <c r="AD92">
        <v>4</v>
      </c>
      <c r="AE92" s="46">
        <v>4</v>
      </c>
      <c r="AF92" s="46">
        <v>0</v>
      </c>
      <c r="AG92" s="46">
        <v>4</v>
      </c>
      <c r="AH92">
        <v>4</v>
      </c>
      <c r="AI92">
        <v>0</v>
      </c>
      <c r="AJ92">
        <v>3</v>
      </c>
      <c r="AK92" s="46">
        <v>4</v>
      </c>
      <c r="AL92" s="46">
        <v>0</v>
      </c>
      <c r="AM92" s="46">
        <v>4</v>
      </c>
      <c r="AN92" s="46">
        <v>4</v>
      </c>
      <c r="AO92" s="46">
        <v>0</v>
      </c>
      <c r="AP92" s="46">
        <v>4</v>
      </c>
      <c r="AQ92" s="46">
        <v>5</v>
      </c>
      <c r="AR92" s="46">
        <v>0</v>
      </c>
      <c r="AS92" s="46">
        <v>5</v>
      </c>
      <c r="AT92" s="46">
        <v>5</v>
      </c>
      <c r="AU92" s="46">
        <v>0</v>
      </c>
      <c r="AV92" s="46">
        <v>5</v>
      </c>
      <c r="AW92">
        <v>5</v>
      </c>
      <c r="AX92">
        <v>0</v>
      </c>
      <c r="AY92">
        <v>5</v>
      </c>
    </row>
    <row r="93" spans="1:51" hidden="1" x14ac:dyDescent="0.25"/>
    <row r="94" spans="1:51" hidden="1" x14ac:dyDescent="0.25">
      <c r="A94" s="103" t="s">
        <v>58</v>
      </c>
      <c r="B94" s="104"/>
      <c r="C94" s="104"/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</row>
    <row r="95" spans="1:51" hidden="1" x14ac:dyDescent="0.25">
      <c r="A95" s="7" t="s">
        <v>16</v>
      </c>
      <c r="B95" s="7" t="s">
        <v>1</v>
      </c>
      <c r="C95" s="7" t="s">
        <v>2</v>
      </c>
      <c r="D95" s="47" t="s">
        <v>63</v>
      </c>
      <c r="E95" s="47" t="s">
        <v>64</v>
      </c>
      <c r="F95" s="47" t="s">
        <v>65</v>
      </c>
      <c r="G95" s="47" t="s">
        <v>66</v>
      </c>
      <c r="H95" s="47" t="s">
        <v>67</v>
      </c>
      <c r="I95" s="47" t="s">
        <v>68</v>
      </c>
      <c r="J95" s="47" t="s">
        <v>69</v>
      </c>
      <c r="K95" s="47" t="s">
        <v>70</v>
      </c>
      <c r="L95" s="47" t="s">
        <v>71</v>
      </c>
      <c r="M95" s="47" t="s">
        <v>72</v>
      </c>
      <c r="N95" s="47" t="s">
        <v>73</v>
      </c>
      <c r="O95" s="47" t="s">
        <v>74</v>
      </c>
      <c r="P95" s="47" t="s">
        <v>75</v>
      </c>
      <c r="Q95" s="47" t="s">
        <v>76</v>
      </c>
      <c r="R95" s="47" t="s">
        <v>77</v>
      </c>
      <c r="S95" s="47" t="s">
        <v>149</v>
      </c>
      <c r="T95" s="47" t="s">
        <v>150</v>
      </c>
      <c r="U95" s="47" t="s">
        <v>151</v>
      </c>
      <c r="V95" s="47" t="s">
        <v>78</v>
      </c>
      <c r="W95" s="47" t="s">
        <v>79</v>
      </c>
      <c r="X95" s="47" t="s">
        <v>80</v>
      </c>
      <c r="Y95" s="47" t="s">
        <v>81</v>
      </c>
      <c r="Z95" s="47" t="s">
        <v>82</v>
      </c>
      <c r="AA95" s="47" t="s">
        <v>83</v>
      </c>
      <c r="AB95" s="47" t="s">
        <v>152</v>
      </c>
      <c r="AC95" s="47" t="s">
        <v>153</v>
      </c>
      <c r="AD95" s="47" t="s">
        <v>154</v>
      </c>
      <c r="AE95" s="47" t="s">
        <v>84</v>
      </c>
      <c r="AF95" s="47" t="s">
        <v>85</v>
      </c>
      <c r="AG95" s="47" t="s">
        <v>86</v>
      </c>
      <c r="AH95" s="47" t="s">
        <v>155</v>
      </c>
      <c r="AI95" s="47" t="s">
        <v>156</v>
      </c>
      <c r="AJ95" s="47" t="s">
        <v>157</v>
      </c>
      <c r="AK95" s="47" t="s">
        <v>87</v>
      </c>
      <c r="AL95" s="47" t="s">
        <v>88</v>
      </c>
      <c r="AM95" s="47" t="s">
        <v>89</v>
      </c>
      <c r="AN95" s="47" t="s">
        <v>90</v>
      </c>
      <c r="AO95" s="47" t="s">
        <v>91</v>
      </c>
      <c r="AP95" s="47" t="s">
        <v>92</v>
      </c>
      <c r="AQ95" s="47" t="s">
        <v>93</v>
      </c>
      <c r="AR95" s="47" t="s">
        <v>94</v>
      </c>
      <c r="AS95" s="47" t="s">
        <v>95</v>
      </c>
      <c r="AT95" s="47" t="s">
        <v>96</v>
      </c>
      <c r="AU95" s="47" t="s">
        <v>97</v>
      </c>
      <c r="AV95" s="47" t="s">
        <v>98</v>
      </c>
      <c r="AW95" s="47" t="s">
        <v>99</v>
      </c>
      <c r="AX95" s="47" t="s">
        <v>100</v>
      </c>
      <c r="AY95" s="47" t="s">
        <v>101</v>
      </c>
    </row>
    <row r="96" spans="1:51" hidden="1" x14ac:dyDescent="0.25">
      <c r="A96" s="83" t="s">
        <v>34</v>
      </c>
      <c r="B96" s="83" t="s">
        <v>36</v>
      </c>
      <c r="C96" s="44">
        <v>350</v>
      </c>
      <c r="D96">
        <v>2</v>
      </c>
      <c r="E96">
        <v>0</v>
      </c>
      <c r="F96">
        <v>1</v>
      </c>
      <c r="G96" s="46">
        <v>1</v>
      </c>
      <c r="H96" s="46">
        <v>0</v>
      </c>
      <c r="I96" s="46">
        <v>2</v>
      </c>
      <c r="J96" s="46">
        <v>1</v>
      </c>
      <c r="K96" s="46">
        <v>0</v>
      </c>
      <c r="L96" s="46">
        <v>1</v>
      </c>
      <c r="M96" s="46">
        <v>1</v>
      </c>
      <c r="N96" s="46">
        <v>0</v>
      </c>
      <c r="O96" s="46">
        <v>1</v>
      </c>
      <c r="P96" s="46">
        <v>1</v>
      </c>
      <c r="Q96" s="46">
        <v>0</v>
      </c>
      <c r="R96" s="46">
        <v>1</v>
      </c>
      <c r="S96">
        <v>1</v>
      </c>
      <c r="T96">
        <v>0</v>
      </c>
      <c r="U96">
        <v>1</v>
      </c>
      <c r="V96" s="46">
        <v>1</v>
      </c>
      <c r="W96" s="46">
        <v>0</v>
      </c>
      <c r="X96" s="46">
        <v>1</v>
      </c>
      <c r="Y96" s="46">
        <v>1</v>
      </c>
      <c r="Z96" s="46">
        <v>0</v>
      </c>
      <c r="AA96" s="46">
        <v>1</v>
      </c>
      <c r="AB96">
        <v>1</v>
      </c>
      <c r="AC96">
        <v>0</v>
      </c>
      <c r="AD96">
        <v>2</v>
      </c>
      <c r="AE96" s="46">
        <v>1</v>
      </c>
      <c r="AF96" s="46">
        <v>0</v>
      </c>
      <c r="AG96" s="46">
        <v>1</v>
      </c>
      <c r="AH96">
        <v>2</v>
      </c>
      <c r="AI96">
        <v>0</v>
      </c>
      <c r="AJ96">
        <v>1</v>
      </c>
      <c r="AK96" s="46">
        <v>2</v>
      </c>
      <c r="AL96" s="46">
        <v>0</v>
      </c>
      <c r="AM96" s="46">
        <v>2</v>
      </c>
      <c r="AN96" s="46">
        <v>2</v>
      </c>
      <c r="AO96" s="46">
        <v>0</v>
      </c>
      <c r="AP96" s="46">
        <v>2</v>
      </c>
      <c r="AQ96" s="46">
        <v>3</v>
      </c>
      <c r="AR96" s="46">
        <v>0</v>
      </c>
      <c r="AS96" s="46">
        <v>2</v>
      </c>
      <c r="AT96" s="46">
        <v>3</v>
      </c>
      <c r="AU96" s="46">
        <v>0</v>
      </c>
      <c r="AV96" s="46">
        <v>2</v>
      </c>
      <c r="AW96">
        <v>2</v>
      </c>
      <c r="AX96">
        <v>0</v>
      </c>
      <c r="AY96">
        <v>1</v>
      </c>
    </row>
    <row r="97" spans="1:51" hidden="1" x14ac:dyDescent="0.25">
      <c r="A97" s="83"/>
      <c r="B97" s="83"/>
      <c r="C97" s="11">
        <v>530</v>
      </c>
      <c r="D97">
        <v>2</v>
      </c>
      <c r="E97">
        <v>0</v>
      </c>
      <c r="F97">
        <v>2</v>
      </c>
      <c r="G97" s="46">
        <v>2</v>
      </c>
      <c r="H97" s="46">
        <v>0</v>
      </c>
      <c r="I97" s="46">
        <v>3</v>
      </c>
      <c r="J97" s="46">
        <v>1</v>
      </c>
      <c r="K97" s="46">
        <v>0</v>
      </c>
      <c r="L97" s="46">
        <v>2</v>
      </c>
      <c r="M97" s="46">
        <v>1</v>
      </c>
      <c r="N97" s="46">
        <v>0</v>
      </c>
      <c r="O97" s="46">
        <v>1</v>
      </c>
      <c r="P97" s="46">
        <v>1</v>
      </c>
      <c r="Q97" s="46">
        <v>0</v>
      </c>
      <c r="R97" s="46">
        <v>1</v>
      </c>
      <c r="S97">
        <v>1</v>
      </c>
      <c r="T97">
        <v>0</v>
      </c>
      <c r="U97">
        <v>2</v>
      </c>
      <c r="V97" s="46">
        <v>1</v>
      </c>
      <c r="W97" s="46">
        <v>0</v>
      </c>
      <c r="X97" s="46">
        <v>1</v>
      </c>
      <c r="Y97" s="46">
        <v>1</v>
      </c>
      <c r="Z97" s="46">
        <v>0</v>
      </c>
      <c r="AA97" s="46">
        <v>2</v>
      </c>
      <c r="AB97">
        <v>1</v>
      </c>
      <c r="AC97">
        <v>0</v>
      </c>
      <c r="AD97">
        <v>2</v>
      </c>
      <c r="AE97" s="46">
        <v>2</v>
      </c>
      <c r="AF97" s="46">
        <v>0</v>
      </c>
      <c r="AG97" s="46">
        <v>2</v>
      </c>
      <c r="AH97">
        <v>2</v>
      </c>
      <c r="AI97">
        <v>0</v>
      </c>
      <c r="AJ97">
        <v>1</v>
      </c>
      <c r="AK97" s="46">
        <v>2</v>
      </c>
      <c r="AL97" s="46">
        <v>0</v>
      </c>
      <c r="AM97" s="46">
        <v>2</v>
      </c>
      <c r="AN97" s="46">
        <v>2</v>
      </c>
      <c r="AO97" s="46">
        <v>0</v>
      </c>
      <c r="AP97" s="46">
        <v>2</v>
      </c>
      <c r="AQ97" s="46">
        <v>3</v>
      </c>
      <c r="AR97" s="46">
        <v>0</v>
      </c>
      <c r="AS97" s="46">
        <v>3</v>
      </c>
      <c r="AT97" s="46">
        <v>3</v>
      </c>
      <c r="AU97" s="46">
        <v>0</v>
      </c>
      <c r="AV97" s="46">
        <v>3</v>
      </c>
      <c r="AW97">
        <v>2</v>
      </c>
      <c r="AX97">
        <v>0</v>
      </c>
      <c r="AY97">
        <v>2</v>
      </c>
    </row>
    <row r="98" spans="1:51" hidden="1" x14ac:dyDescent="0.25">
      <c r="A98" s="83"/>
      <c r="B98" s="83"/>
      <c r="C98" s="11">
        <v>700</v>
      </c>
      <c r="D98">
        <v>3</v>
      </c>
      <c r="E98">
        <v>0</v>
      </c>
      <c r="F98">
        <v>2</v>
      </c>
      <c r="G98" s="46">
        <v>2</v>
      </c>
      <c r="H98" s="46">
        <v>0</v>
      </c>
      <c r="I98" s="46">
        <v>3</v>
      </c>
      <c r="J98" s="46">
        <v>1</v>
      </c>
      <c r="K98" s="46">
        <v>0</v>
      </c>
      <c r="L98" s="46">
        <v>2</v>
      </c>
      <c r="M98" s="46">
        <v>1</v>
      </c>
      <c r="N98" s="46">
        <v>0</v>
      </c>
      <c r="O98" s="46">
        <v>2</v>
      </c>
      <c r="P98" s="46">
        <v>1</v>
      </c>
      <c r="Q98" s="46">
        <v>0</v>
      </c>
      <c r="R98" s="46">
        <v>2</v>
      </c>
      <c r="S98">
        <v>2</v>
      </c>
      <c r="T98">
        <v>0</v>
      </c>
      <c r="U98">
        <v>2</v>
      </c>
      <c r="V98" s="46">
        <v>2</v>
      </c>
      <c r="W98" s="46">
        <v>0</v>
      </c>
      <c r="X98" s="46">
        <v>2</v>
      </c>
      <c r="Y98" s="46">
        <v>1</v>
      </c>
      <c r="Z98" s="46">
        <v>0</v>
      </c>
      <c r="AA98" s="46">
        <v>2</v>
      </c>
      <c r="AB98">
        <v>2</v>
      </c>
      <c r="AC98">
        <v>0</v>
      </c>
      <c r="AD98">
        <v>2</v>
      </c>
      <c r="AE98" s="46">
        <v>2</v>
      </c>
      <c r="AF98" s="46">
        <v>0</v>
      </c>
      <c r="AG98" s="46">
        <v>2</v>
      </c>
      <c r="AH98">
        <v>2</v>
      </c>
      <c r="AI98">
        <v>0</v>
      </c>
      <c r="AJ98">
        <v>2</v>
      </c>
      <c r="AK98" s="46">
        <v>3</v>
      </c>
      <c r="AL98" s="46">
        <v>0</v>
      </c>
      <c r="AM98" s="46">
        <v>3</v>
      </c>
      <c r="AN98" s="46">
        <v>3</v>
      </c>
      <c r="AO98" s="46">
        <v>0</v>
      </c>
      <c r="AP98" s="46">
        <v>3</v>
      </c>
      <c r="AQ98" s="46">
        <v>4</v>
      </c>
      <c r="AR98" s="46">
        <v>0</v>
      </c>
      <c r="AS98" s="46">
        <v>3</v>
      </c>
      <c r="AT98" s="46">
        <v>4</v>
      </c>
      <c r="AU98" s="46">
        <v>0</v>
      </c>
      <c r="AV98" s="46">
        <v>3</v>
      </c>
      <c r="AW98">
        <v>3</v>
      </c>
      <c r="AX98">
        <v>0</v>
      </c>
      <c r="AY98">
        <v>2</v>
      </c>
    </row>
    <row r="99" spans="1:51" hidden="1" x14ac:dyDescent="0.25">
      <c r="A99" s="83"/>
      <c r="B99" s="83"/>
      <c r="C99" s="11">
        <v>1050</v>
      </c>
      <c r="D99">
        <v>3</v>
      </c>
      <c r="E99">
        <v>0</v>
      </c>
      <c r="F99">
        <v>2</v>
      </c>
      <c r="G99" s="46">
        <v>3</v>
      </c>
      <c r="H99" s="46">
        <v>0</v>
      </c>
      <c r="I99" s="46">
        <v>3</v>
      </c>
      <c r="J99" s="46">
        <v>2</v>
      </c>
      <c r="K99" s="46">
        <v>0</v>
      </c>
      <c r="L99" s="46">
        <v>2</v>
      </c>
      <c r="M99" s="46">
        <v>2</v>
      </c>
      <c r="N99" s="46">
        <v>0</v>
      </c>
      <c r="O99" s="46">
        <v>2</v>
      </c>
      <c r="P99" s="46">
        <v>2</v>
      </c>
      <c r="Q99" s="46">
        <v>0</v>
      </c>
      <c r="R99" s="46">
        <v>2</v>
      </c>
      <c r="S99">
        <v>2</v>
      </c>
      <c r="T99">
        <v>0</v>
      </c>
      <c r="U99">
        <v>3</v>
      </c>
      <c r="V99" s="46">
        <v>2</v>
      </c>
      <c r="W99" s="46">
        <v>0</v>
      </c>
      <c r="X99" s="46">
        <v>2</v>
      </c>
      <c r="Y99" s="46">
        <v>2</v>
      </c>
      <c r="Z99" s="46">
        <v>0</v>
      </c>
      <c r="AA99" s="46">
        <v>2</v>
      </c>
      <c r="AB99">
        <v>2</v>
      </c>
      <c r="AC99">
        <v>0</v>
      </c>
      <c r="AD99">
        <v>3</v>
      </c>
      <c r="AE99" s="46">
        <v>3</v>
      </c>
      <c r="AF99" s="46">
        <v>0</v>
      </c>
      <c r="AG99" s="46">
        <v>3</v>
      </c>
      <c r="AH99">
        <v>3</v>
      </c>
      <c r="AI99">
        <v>0</v>
      </c>
      <c r="AJ99">
        <v>2</v>
      </c>
      <c r="AK99" s="46">
        <v>3</v>
      </c>
      <c r="AL99" s="46">
        <v>0</v>
      </c>
      <c r="AM99" s="46">
        <v>3</v>
      </c>
      <c r="AN99" s="46">
        <v>3</v>
      </c>
      <c r="AO99" s="46">
        <v>0</v>
      </c>
      <c r="AP99" s="46">
        <v>3</v>
      </c>
      <c r="AQ99" s="46">
        <v>4</v>
      </c>
      <c r="AR99" s="46">
        <v>0</v>
      </c>
      <c r="AS99" s="46">
        <v>4</v>
      </c>
      <c r="AT99" s="46">
        <v>4</v>
      </c>
      <c r="AU99" s="46">
        <v>0</v>
      </c>
      <c r="AV99" s="46">
        <v>3</v>
      </c>
      <c r="AW99">
        <v>3</v>
      </c>
      <c r="AX99">
        <v>0</v>
      </c>
      <c r="AY99">
        <v>2</v>
      </c>
    </row>
    <row r="100" spans="1:51" hidden="1" x14ac:dyDescent="0.25">
      <c r="A100" s="83"/>
      <c r="B100" s="83"/>
      <c r="C100" s="11">
        <v>1200</v>
      </c>
      <c r="D100">
        <v>3</v>
      </c>
      <c r="E100">
        <v>0</v>
      </c>
      <c r="F100">
        <v>3</v>
      </c>
      <c r="G100" s="46">
        <v>3</v>
      </c>
      <c r="H100" s="46">
        <v>0</v>
      </c>
      <c r="I100" s="46">
        <v>3</v>
      </c>
      <c r="J100" s="46">
        <v>2</v>
      </c>
      <c r="K100" s="46">
        <v>0</v>
      </c>
      <c r="L100" s="46">
        <v>2</v>
      </c>
      <c r="M100" s="46">
        <v>2</v>
      </c>
      <c r="N100" s="46">
        <v>0</v>
      </c>
      <c r="O100" s="46">
        <v>2</v>
      </c>
      <c r="P100" s="46">
        <v>2</v>
      </c>
      <c r="Q100" s="46">
        <v>0</v>
      </c>
      <c r="R100" s="46">
        <v>2</v>
      </c>
      <c r="S100">
        <v>2</v>
      </c>
      <c r="T100">
        <v>0</v>
      </c>
      <c r="U100">
        <v>3</v>
      </c>
      <c r="V100" s="46">
        <v>2</v>
      </c>
      <c r="W100" s="46">
        <v>0</v>
      </c>
      <c r="X100" s="46">
        <v>2</v>
      </c>
      <c r="Y100" s="46">
        <v>2</v>
      </c>
      <c r="Z100" s="46">
        <v>0</v>
      </c>
      <c r="AA100" s="46">
        <v>3</v>
      </c>
      <c r="AB100">
        <v>2</v>
      </c>
      <c r="AC100">
        <v>0</v>
      </c>
      <c r="AD100">
        <v>3</v>
      </c>
      <c r="AE100" s="46">
        <v>3</v>
      </c>
      <c r="AF100" s="46">
        <v>0</v>
      </c>
      <c r="AG100" s="46">
        <v>3</v>
      </c>
      <c r="AH100">
        <v>3</v>
      </c>
      <c r="AI100">
        <v>0</v>
      </c>
      <c r="AJ100">
        <v>2</v>
      </c>
      <c r="AK100" s="46">
        <v>3</v>
      </c>
      <c r="AL100" s="46">
        <v>0</v>
      </c>
      <c r="AM100" s="46">
        <v>3</v>
      </c>
      <c r="AN100" s="46">
        <v>3</v>
      </c>
      <c r="AO100" s="46">
        <v>0</v>
      </c>
      <c r="AP100" s="46">
        <v>3</v>
      </c>
      <c r="AQ100" s="46">
        <v>4</v>
      </c>
      <c r="AR100" s="46">
        <v>0</v>
      </c>
      <c r="AS100" s="46">
        <v>4</v>
      </c>
      <c r="AT100" s="46">
        <v>4</v>
      </c>
      <c r="AU100" s="46">
        <v>0</v>
      </c>
      <c r="AV100" s="46">
        <v>3</v>
      </c>
      <c r="AW100">
        <v>3</v>
      </c>
      <c r="AX100">
        <v>0</v>
      </c>
      <c r="AY100">
        <v>3</v>
      </c>
    </row>
    <row r="101" spans="1:51" hidden="1" x14ac:dyDescent="0.25">
      <c r="A101" s="82" t="s">
        <v>33</v>
      </c>
      <c r="B101" s="82" t="s">
        <v>37</v>
      </c>
      <c r="C101" s="11">
        <v>350</v>
      </c>
      <c r="D101">
        <v>2</v>
      </c>
      <c r="E101">
        <v>0</v>
      </c>
      <c r="F101">
        <v>2</v>
      </c>
      <c r="G101" s="46">
        <v>2</v>
      </c>
      <c r="H101" s="46">
        <v>0</v>
      </c>
      <c r="I101" s="46">
        <v>3</v>
      </c>
      <c r="J101" s="46">
        <v>1</v>
      </c>
      <c r="K101" s="46">
        <v>0</v>
      </c>
      <c r="L101" s="46">
        <v>2</v>
      </c>
      <c r="M101" s="46">
        <v>1</v>
      </c>
      <c r="N101" s="46">
        <v>0</v>
      </c>
      <c r="O101" s="46">
        <v>1</v>
      </c>
      <c r="P101" s="46">
        <v>1</v>
      </c>
      <c r="Q101" s="46">
        <v>0</v>
      </c>
      <c r="R101" s="46">
        <v>1</v>
      </c>
      <c r="S101">
        <v>1</v>
      </c>
      <c r="T101">
        <v>0</v>
      </c>
      <c r="U101">
        <v>2</v>
      </c>
      <c r="V101" s="46">
        <v>1</v>
      </c>
      <c r="W101" s="46">
        <v>0</v>
      </c>
      <c r="X101" s="46">
        <v>1</v>
      </c>
      <c r="Y101" s="46">
        <v>1</v>
      </c>
      <c r="Z101" s="46">
        <v>0</v>
      </c>
      <c r="AA101" s="46">
        <v>2</v>
      </c>
      <c r="AB101">
        <v>1</v>
      </c>
      <c r="AC101">
        <v>0</v>
      </c>
      <c r="AD101">
        <v>2</v>
      </c>
      <c r="AE101" s="46">
        <v>2</v>
      </c>
      <c r="AF101" s="46">
        <v>0</v>
      </c>
      <c r="AG101" s="46">
        <v>2</v>
      </c>
      <c r="AH101">
        <v>2</v>
      </c>
      <c r="AI101">
        <v>0</v>
      </c>
      <c r="AJ101">
        <v>1</v>
      </c>
      <c r="AK101" s="46">
        <v>2</v>
      </c>
      <c r="AL101" s="46">
        <v>0</v>
      </c>
      <c r="AM101" s="46">
        <v>2</v>
      </c>
      <c r="AN101" s="46">
        <v>2</v>
      </c>
      <c r="AO101" s="46">
        <v>0</v>
      </c>
      <c r="AP101" s="46">
        <v>2</v>
      </c>
      <c r="AQ101" s="46">
        <v>3</v>
      </c>
      <c r="AR101" s="46">
        <v>0</v>
      </c>
      <c r="AS101" s="46">
        <v>3</v>
      </c>
      <c r="AT101" s="46">
        <v>3</v>
      </c>
      <c r="AU101" s="46">
        <v>0</v>
      </c>
      <c r="AV101" s="46">
        <v>3</v>
      </c>
      <c r="AW101">
        <v>2</v>
      </c>
      <c r="AX101">
        <v>0</v>
      </c>
      <c r="AY101">
        <v>2</v>
      </c>
    </row>
    <row r="102" spans="1:51" hidden="1" x14ac:dyDescent="0.25">
      <c r="A102" s="83"/>
      <c r="B102" s="83"/>
      <c r="C102" s="11">
        <v>530</v>
      </c>
      <c r="D102">
        <v>3</v>
      </c>
      <c r="E102">
        <v>0</v>
      </c>
      <c r="F102">
        <v>2</v>
      </c>
      <c r="G102" s="46">
        <v>2</v>
      </c>
      <c r="H102" s="46">
        <v>0</v>
      </c>
      <c r="I102" s="46">
        <v>3</v>
      </c>
      <c r="J102" s="46">
        <v>2</v>
      </c>
      <c r="K102" s="46">
        <v>0</v>
      </c>
      <c r="L102" s="46">
        <v>2</v>
      </c>
      <c r="M102" s="46">
        <v>1</v>
      </c>
      <c r="N102" s="46">
        <v>0</v>
      </c>
      <c r="O102" s="46">
        <v>2</v>
      </c>
      <c r="P102" s="46">
        <v>2</v>
      </c>
      <c r="Q102" s="46">
        <v>0</v>
      </c>
      <c r="R102" s="46">
        <v>2</v>
      </c>
      <c r="S102">
        <v>2</v>
      </c>
      <c r="T102">
        <v>0</v>
      </c>
      <c r="U102">
        <v>2</v>
      </c>
      <c r="V102" s="46">
        <v>2</v>
      </c>
      <c r="W102" s="46">
        <v>0</v>
      </c>
      <c r="X102" s="46">
        <v>2</v>
      </c>
      <c r="Y102" s="46">
        <v>1</v>
      </c>
      <c r="Z102" s="46">
        <v>0</v>
      </c>
      <c r="AA102" s="46">
        <v>2</v>
      </c>
      <c r="AB102">
        <v>2</v>
      </c>
      <c r="AC102">
        <v>0</v>
      </c>
      <c r="AD102">
        <v>3</v>
      </c>
      <c r="AE102" s="46">
        <v>3</v>
      </c>
      <c r="AF102" s="46">
        <v>0</v>
      </c>
      <c r="AG102" s="46">
        <v>3</v>
      </c>
      <c r="AH102">
        <v>2</v>
      </c>
      <c r="AI102">
        <v>0</v>
      </c>
      <c r="AJ102">
        <v>2</v>
      </c>
      <c r="AK102" s="46">
        <v>3</v>
      </c>
      <c r="AL102" s="46">
        <v>0</v>
      </c>
      <c r="AM102" s="46">
        <v>3</v>
      </c>
      <c r="AN102" s="46">
        <v>3</v>
      </c>
      <c r="AO102" s="46">
        <v>0</v>
      </c>
      <c r="AP102" s="46">
        <v>3</v>
      </c>
      <c r="AQ102" s="46">
        <v>4</v>
      </c>
      <c r="AR102" s="46">
        <v>0</v>
      </c>
      <c r="AS102" s="46">
        <v>3</v>
      </c>
      <c r="AT102" s="46">
        <v>4</v>
      </c>
      <c r="AU102" s="46">
        <v>0</v>
      </c>
      <c r="AV102" s="46">
        <v>3</v>
      </c>
      <c r="AW102">
        <v>3</v>
      </c>
      <c r="AX102">
        <v>0</v>
      </c>
      <c r="AY102">
        <v>2</v>
      </c>
    </row>
    <row r="103" spans="1:51" hidden="1" x14ac:dyDescent="0.25">
      <c r="A103" s="83"/>
      <c r="B103" s="83"/>
      <c r="C103" s="11">
        <v>700</v>
      </c>
      <c r="D103">
        <v>3</v>
      </c>
      <c r="E103">
        <v>0</v>
      </c>
      <c r="F103">
        <v>2</v>
      </c>
      <c r="G103" s="46">
        <v>3</v>
      </c>
      <c r="H103" s="46">
        <v>0</v>
      </c>
      <c r="I103" s="46">
        <v>3</v>
      </c>
      <c r="J103" s="46">
        <v>2</v>
      </c>
      <c r="K103" s="46">
        <v>0</v>
      </c>
      <c r="L103" s="46">
        <v>2</v>
      </c>
      <c r="M103" s="46">
        <v>2</v>
      </c>
      <c r="N103" s="46">
        <v>0</v>
      </c>
      <c r="O103" s="46">
        <v>2</v>
      </c>
      <c r="P103" s="46">
        <v>2</v>
      </c>
      <c r="Q103" s="46">
        <v>0</v>
      </c>
      <c r="R103" s="46">
        <v>2</v>
      </c>
      <c r="S103">
        <v>2</v>
      </c>
      <c r="T103">
        <v>0</v>
      </c>
      <c r="U103">
        <v>3</v>
      </c>
      <c r="V103" s="46">
        <v>2</v>
      </c>
      <c r="W103" s="46">
        <v>0</v>
      </c>
      <c r="X103" s="46">
        <v>2</v>
      </c>
      <c r="Y103" s="46">
        <v>2</v>
      </c>
      <c r="Z103" s="46">
        <v>0</v>
      </c>
      <c r="AA103" s="46">
        <v>3</v>
      </c>
      <c r="AB103">
        <v>2</v>
      </c>
      <c r="AC103">
        <v>0</v>
      </c>
      <c r="AD103">
        <v>3</v>
      </c>
      <c r="AE103" s="46">
        <v>3</v>
      </c>
      <c r="AF103" s="46">
        <v>0</v>
      </c>
      <c r="AG103" s="46">
        <v>3</v>
      </c>
      <c r="AH103">
        <v>3</v>
      </c>
      <c r="AI103">
        <v>0</v>
      </c>
      <c r="AJ103">
        <v>2</v>
      </c>
      <c r="AK103" s="46">
        <v>3</v>
      </c>
      <c r="AL103" s="46">
        <v>0</v>
      </c>
      <c r="AM103" s="46">
        <v>3</v>
      </c>
      <c r="AN103" s="46">
        <v>3</v>
      </c>
      <c r="AO103" s="46">
        <v>0</v>
      </c>
      <c r="AP103" s="46">
        <v>3</v>
      </c>
      <c r="AQ103" s="46">
        <v>4</v>
      </c>
      <c r="AR103" s="46">
        <v>0</v>
      </c>
      <c r="AS103" s="46">
        <v>4</v>
      </c>
      <c r="AT103" s="46">
        <v>4</v>
      </c>
      <c r="AU103" s="46">
        <v>0</v>
      </c>
      <c r="AV103" s="46">
        <v>3</v>
      </c>
      <c r="AW103">
        <v>3</v>
      </c>
      <c r="AX103">
        <v>0</v>
      </c>
      <c r="AY103">
        <v>3</v>
      </c>
    </row>
    <row r="104" spans="1:51" hidden="1" x14ac:dyDescent="0.25">
      <c r="A104" s="83"/>
      <c r="B104" s="83"/>
      <c r="C104" s="11">
        <v>1050</v>
      </c>
      <c r="D104">
        <v>3</v>
      </c>
      <c r="E104">
        <v>0</v>
      </c>
      <c r="F104">
        <v>3</v>
      </c>
      <c r="G104" s="46">
        <v>3</v>
      </c>
      <c r="H104" s="46">
        <v>0</v>
      </c>
      <c r="I104" s="46">
        <v>4</v>
      </c>
      <c r="J104" s="46">
        <v>2</v>
      </c>
      <c r="K104" s="46">
        <v>0</v>
      </c>
      <c r="L104" s="46">
        <v>3</v>
      </c>
      <c r="M104" s="46">
        <v>2</v>
      </c>
      <c r="N104" s="46">
        <v>0</v>
      </c>
      <c r="O104" s="46">
        <v>2</v>
      </c>
      <c r="P104" s="46">
        <v>3</v>
      </c>
      <c r="Q104" s="46">
        <v>0</v>
      </c>
      <c r="R104" s="46">
        <v>2</v>
      </c>
      <c r="S104">
        <v>3</v>
      </c>
      <c r="T104">
        <v>0</v>
      </c>
      <c r="U104">
        <v>3</v>
      </c>
      <c r="V104" s="46">
        <v>3</v>
      </c>
      <c r="W104" s="46">
        <v>0</v>
      </c>
      <c r="X104" s="46">
        <v>3</v>
      </c>
      <c r="Y104" s="46">
        <v>2</v>
      </c>
      <c r="Z104" s="46">
        <v>0</v>
      </c>
      <c r="AA104" s="46">
        <v>3</v>
      </c>
      <c r="AB104">
        <v>3</v>
      </c>
      <c r="AC104">
        <v>0</v>
      </c>
      <c r="AD104">
        <v>3</v>
      </c>
      <c r="AE104" s="46">
        <v>3</v>
      </c>
      <c r="AF104" s="46">
        <v>0</v>
      </c>
      <c r="AG104" s="46">
        <v>3</v>
      </c>
      <c r="AH104">
        <v>3</v>
      </c>
      <c r="AI104">
        <v>0</v>
      </c>
      <c r="AJ104">
        <v>3</v>
      </c>
      <c r="AK104" s="46">
        <v>3</v>
      </c>
      <c r="AL104" s="46">
        <v>0</v>
      </c>
      <c r="AM104" s="46">
        <v>3</v>
      </c>
      <c r="AN104" s="46">
        <v>3</v>
      </c>
      <c r="AO104" s="46">
        <v>0</v>
      </c>
      <c r="AP104" s="46">
        <v>3</v>
      </c>
      <c r="AQ104" s="46">
        <v>5</v>
      </c>
      <c r="AR104" s="46">
        <v>0</v>
      </c>
      <c r="AS104" s="46">
        <v>5</v>
      </c>
      <c r="AT104" s="46">
        <v>5</v>
      </c>
      <c r="AU104" s="46">
        <v>0</v>
      </c>
      <c r="AV104" s="46">
        <v>4</v>
      </c>
      <c r="AW104">
        <v>4</v>
      </c>
      <c r="AX104">
        <v>0</v>
      </c>
      <c r="AY104">
        <v>3</v>
      </c>
    </row>
    <row r="105" spans="1:51" hidden="1" x14ac:dyDescent="0.25">
      <c r="A105" s="83"/>
      <c r="B105" s="83"/>
      <c r="C105" s="11">
        <v>1200</v>
      </c>
      <c r="D105">
        <v>4</v>
      </c>
      <c r="E105">
        <v>0</v>
      </c>
      <c r="F105">
        <v>3</v>
      </c>
      <c r="G105" s="46">
        <v>3</v>
      </c>
      <c r="H105" s="46">
        <v>0</v>
      </c>
      <c r="I105" s="46">
        <v>4</v>
      </c>
      <c r="J105" s="46">
        <v>3</v>
      </c>
      <c r="K105" s="46">
        <v>0</v>
      </c>
      <c r="L105" s="46">
        <v>3</v>
      </c>
      <c r="M105" s="46">
        <v>2</v>
      </c>
      <c r="N105" s="46">
        <v>0</v>
      </c>
      <c r="O105" s="46">
        <v>3</v>
      </c>
      <c r="P105" s="46">
        <v>3</v>
      </c>
      <c r="Q105" s="46">
        <v>0</v>
      </c>
      <c r="R105" s="46">
        <v>3</v>
      </c>
      <c r="S105">
        <v>3</v>
      </c>
      <c r="T105">
        <v>0</v>
      </c>
      <c r="U105">
        <v>3</v>
      </c>
      <c r="V105" s="46">
        <v>3</v>
      </c>
      <c r="W105" s="46">
        <v>0</v>
      </c>
      <c r="X105" s="46">
        <v>3</v>
      </c>
      <c r="Y105" s="46">
        <v>2</v>
      </c>
      <c r="Z105" s="46">
        <v>0</v>
      </c>
      <c r="AA105" s="46">
        <v>3</v>
      </c>
      <c r="AB105">
        <v>3</v>
      </c>
      <c r="AC105">
        <v>0</v>
      </c>
      <c r="AD105">
        <v>3</v>
      </c>
      <c r="AE105" s="46">
        <v>3</v>
      </c>
      <c r="AF105" s="46">
        <v>0</v>
      </c>
      <c r="AG105" s="46">
        <v>3</v>
      </c>
      <c r="AH105">
        <v>3</v>
      </c>
      <c r="AI105">
        <v>0</v>
      </c>
      <c r="AJ105">
        <v>3</v>
      </c>
      <c r="AK105" s="46">
        <v>3</v>
      </c>
      <c r="AL105" s="46">
        <v>0</v>
      </c>
      <c r="AM105" s="46">
        <v>3</v>
      </c>
      <c r="AN105" s="46">
        <v>4</v>
      </c>
      <c r="AO105" s="46">
        <v>0</v>
      </c>
      <c r="AP105" s="46">
        <v>4</v>
      </c>
      <c r="AQ105" s="46">
        <v>5</v>
      </c>
      <c r="AR105" s="46">
        <v>0</v>
      </c>
      <c r="AS105" s="46">
        <v>5</v>
      </c>
      <c r="AT105" s="46">
        <v>5</v>
      </c>
      <c r="AU105" s="46">
        <v>0</v>
      </c>
      <c r="AV105" s="46">
        <v>4</v>
      </c>
      <c r="AW105">
        <v>4</v>
      </c>
      <c r="AX105">
        <v>0</v>
      </c>
      <c r="AY105">
        <v>3</v>
      </c>
    </row>
    <row r="106" spans="1:51" hidden="1" x14ac:dyDescent="0.25">
      <c r="A106" s="82" t="s">
        <v>35</v>
      </c>
      <c r="B106" s="82" t="s">
        <v>38</v>
      </c>
      <c r="C106" s="11">
        <v>350</v>
      </c>
      <c r="D106">
        <v>3</v>
      </c>
      <c r="E106">
        <v>0</v>
      </c>
      <c r="F106">
        <v>3</v>
      </c>
      <c r="G106" s="46">
        <v>2</v>
      </c>
      <c r="H106" s="46">
        <v>0</v>
      </c>
      <c r="I106" s="46">
        <v>3</v>
      </c>
      <c r="J106" s="46">
        <v>1</v>
      </c>
      <c r="K106" s="46">
        <v>0</v>
      </c>
      <c r="L106" s="46">
        <v>2</v>
      </c>
      <c r="M106" s="46">
        <v>1</v>
      </c>
      <c r="N106" s="46">
        <v>0</v>
      </c>
      <c r="O106" s="46">
        <v>2</v>
      </c>
      <c r="P106" s="46">
        <v>1</v>
      </c>
      <c r="Q106" s="46">
        <v>0</v>
      </c>
      <c r="R106" s="46">
        <v>2</v>
      </c>
      <c r="S106">
        <v>1</v>
      </c>
      <c r="T106">
        <v>0</v>
      </c>
      <c r="U106">
        <v>2</v>
      </c>
      <c r="V106" s="46">
        <v>2</v>
      </c>
      <c r="W106" s="46">
        <v>0</v>
      </c>
      <c r="X106" s="46">
        <v>2</v>
      </c>
      <c r="Y106" s="46">
        <v>1</v>
      </c>
      <c r="Z106" s="46">
        <v>0</v>
      </c>
      <c r="AA106" s="46">
        <v>2</v>
      </c>
      <c r="AB106">
        <v>2</v>
      </c>
      <c r="AC106">
        <v>0</v>
      </c>
      <c r="AD106">
        <v>2</v>
      </c>
      <c r="AE106" s="46">
        <v>2</v>
      </c>
      <c r="AF106" s="46">
        <v>0</v>
      </c>
      <c r="AG106" s="46">
        <v>2</v>
      </c>
      <c r="AH106">
        <v>2</v>
      </c>
      <c r="AI106">
        <v>0</v>
      </c>
      <c r="AJ106">
        <v>2</v>
      </c>
      <c r="AK106" s="46">
        <v>2</v>
      </c>
      <c r="AL106" s="46">
        <v>0</v>
      </c>
      <c r="AM106" s="46">
        <v>2</v>
      </c>
      <c r="AN106" s="46">
        <v>3</v>
      </c>
      <c r="AO106" s="46">
        <v>0</v>
      </c>
      <c r="AP106" s="46">
        <v>3</v>
      </c>
      <c r="AQ106" s="46">
        <v>4</v>
      </c>
      <c r="AR106" s="46">
        <v>0</v>
      </c>
      <c r="AS106" s="46">
        <v>3</v>
      </c>
      <c r="AT106" s="46">
        <v>4</v>
      </c>
      <c r="AU106" s="46">
        <v>0</v>
      </c>
      <c r="AV106" s="46">
        <v>3</v>
      </c>
      <c r="AW106">
        <v>3</v>
      </c>
      <c r="AX106">
        <v>0</v>
      </c>
      <c r="AY106">
        <v>3</v>
      </c>
    </row>
    <row r="107" spans="1:51" hidden="1" x14ac:dyDescent="0.25">
      <c r="A107" s="83"/>
      <c r="B107" s="83"/>
      <c r="C107" s="11">
        <v>530</v>
      </c>
      <c r="D107">
        <v>4</v>
      </c>
      <c r="E107">
        <v>0</v>
      </c>
      <c r="F107">
        <v>4</v>
      </c>
      <c r="G107" s="46">
        <v>3</v>
      </c>
      <c r="H107" s="46">
        <v>0</v>
      </c>
      <c r="I107" s="46">
        <v>3</v>
      </c>
      <c r="J107" s="46">
        <v>2</v>
      </c>
      <c r="K107" s="46">
        <v>0</v>
      </c>
      <c r="L107" s="46">
        <v>2</v>
      </c>
      <c r="M107" s="46">
        <v>2</v>
      </c>
      <c r="N107" s="46">
        <v>0</v>
      </c>
      <c r="O107" s="46">
        <v>2</v>
      </c>
      <c r="P107" s="46">
        <v>2</v>
      </c>
      <c r="Q107" s="46">
        <v>0</v>
      </c>
      <c r="R107" s="46">
        <v>2</v>
      </c>
      <c r="S107">
        <v>2</v>
      </c>
      <c r="T107">
        <v>0</v>
      </c>
      <c r="U107">
        <v>3</v>
      </c>
      <c r="V107" s="46">
        <v>2</v>
      </c>
      <c r="W107" s="46">
        <v>0</v>
      </c>
      <c r="X107" s="46">
        <v>2</v>
      </c>
      <c r="Y107" s="46">
        <v>2</v>
      </c>
      <c r="Z107" s="46">
        <v>0</v>
      </c>
      <c r="AA107" s="46">
        <v>3</v>
      </c>
      <c r="AB107">
        <v>2</v>
      </c>
      <c r="AC107">
        <v>0</v>
      </c>
      <c r="AD107">
        <v>3</v>
      </c>
      <c r="AE107" s="46">
        <v>3</v>
      </c>
      <c r="AF107" s="46">
        <v>0</v>
      </c>
      <c r="AG107" s="46">
        <v>3</v>
      </c>
      <c r="AH107">
        <v>3</v>
      </c>
      <c r="AI107">
        <v>0</v>
      </c>
      <c r="AJ107">
        <v>2</v>
      </c>
      <c r="AK107" s="46">
        <v>3</v>
      </c>
      <c r="AL107" s="46">
        <v>0</v>
      </c>
      <c r="AM107" s="46">
        <v>3</v>
      </c>
      <c r="AN107" s="46">
        <v>3</v>
      </c>
      <c r="AO107" s="46">
        <v>0</v>
      </c>
      <c r="AP107" s="46">
        <v>3</v>
      </c>
      <c r="AQ107" s="46">
        <v>4</v>
      </c>
      <c r="AR107" s="46">
        <v>0</v>
      </c>
      <c r="AS107" s="46">
        <v>4</v>
      </c>
      <c r="AT107" s="46">
        <v>4</v>
      </c>
      <c r="AU107" s="46">
        <v>0</v>
      </c>
      <c r="AV107" s="46">
        <v>3</v>
      </c>
      <c r="AW107">
        <v>4</v>
      </c>
      <c r="AX107">
        <v>0</v>
      </c>
      <c r="AY107">
        <v>4</v>
      </c>
    </row>
    <row r="108" spans="1:51" hidden="1" x14ac:dyDescent="0.25">
      <c r="A108" s="83"/>
      <c r="B108" s="83"/>
      <c r="C108" s="11">
        <v>700</v>
      </c>
      <c r="D108">
        <v>4</v>
      </c>
      <c r="E108">
        <v>0</v>
      </c>
      <c r="F108">
        <v>4</v>
      </c>
      <c r="G108" s="46">
        <v>3</v>
      </c>
      <c r="H108" s="46">
        <v>0</v>
      </c>
      <c r="I108" s="46">
        <v>4</v>
      </c>
      <c r="J108" s="46">
        <v>2</v>
      </c>
      <c r="K108" s="46">
        <v>0</v>
      </c>
      <c r="L108" s="46">
        <v>2</v>
      </c>
      <c r="M108" s="46">
        <v>2</v>
      </c>
      <c r="N108" s="46">
        <v>0</v>
      </c>
      <c r="O108" s="46">
        <v>2</v>
      </c>
      <c r="P108" s="46">
        <v>2</v>
      </c>
      <c r="Q108" s="46">
        <v>0</v>
      </c>
      <c r="R108" s="46">
        <v>2</v>
      </c>
      <c r="S108">
        <v>2</v>
      </c>
      <c r="T108">
        <v>0</v>
      </c>
      <c r="U108">
        <v>3</v>
      </c>
      <c r="V108" s="46">
        <v>3</v>
      </c>
      <c r="W108" s="46">
        <v>0</v>
      </c>
      <c r="X108" s="46">
        <v>3</v>
      </c>
      <c r="Y108" s="46">
        <v>2</v>
      </c>
      <c r="Z108" s="46">
        <v>0</v>
      </c>
      <c r="AA108" s="46">
        <v>3</v>
      </c>
      <c r="AB108">
        <v>3</v>
      </c>
      <c r="AC108">
        <v>0</v>
      </c>
      <c r="AD108">
        <v>3</v>
      </c>
      <c r="AE108" s="46">
        <v>3</v>
      </c>
      <c r="AF108" s="46">
        <v>0</v>
      </c>
      <c r="AG108" s="46">
        <v>3</v>
      </c>
      <c r="AH108">
        <v>3</v>
      </c>
      <c r="AI108">
        <v>0</v>
      </c>
      <c r="AJ108">
        <v>3</v>
      </c>
      <c r="AK108" s="46">
        <v>3</v>
      </c>
      <c r="AL108" s="46">
        <v>0</v>
      </c>
      <c r="AM108" s="46">
        <v>3</v>
      </c>
      <c r="AN108" s="46">
        <v>3</v>
      </c>
      <c r="AO108" s="46">
        <v>0</v>
      </c>
      <c r="AP108" s="46">
        <v>3</v>
      </c>
      <c r="AQ108" s="46">
        <v>5</v>
      </c>
      <c r="AR108" s="46">
        <v>0</v>
      </c>
      <c r="AS108" s="46">
        <v>5</v>
      </c>
      <c r="AT108" s="46">
        <v>5</v>
      </c>
      <c r="AU108" s="46">
        <v>0</v>
      </c>
      <c r="AV108" s="46">
        <v>4</v>
      </c>
      <c r="AW108">
        <v>4</v>
      </c>
      <c r="AX108">
        <v>0</v>
      </c>
      <c r="AY108">
        <v>4</v>
      </c>
    </row>
    <row r="109" spans="1:51" hidden="1" x14ac:dyDescent="0.25">
      <c r="A109" s="83"/>
      <c r="B109" s="83"/>
      <c r="C109" s="11">
        <v>1050</v>
      </c>
      <c r="D109">
        <v>4</v>
      </c>
      <c r="E109">
        <v>0</v>
      </c>
      <c r="F109">
        <v>4</v>
      </c>
      <c r="G109" s="46">
        <v>3</v>
      </c>
      <c r="H109" s="46">
        <v>0</v>
      </c>
      <c r="I109" s="46">
        <v>5</v>
      </c>
      <c r="J109" s="46">
        <v>3</v>
      </c>
      <c r="K109" s="46">
        <v>0</v>
      </c>
      <c r="L109" s="46">
        <v>3</v>
      </c>
      <c r="M109" s="46">
        <v>3</v>
      </c>
      <c r="N109" s="46">
        <v>0</v>
      </c>
      <c r="O109" s="46">
        <v>3</v>
      </c>
      <c r="P109" s="46">
        <v>3</v>
      </c>
      <c r="Q109" s="46">
        <v>0</v>
      </c>
      <c r="R109" s="46">
        <v>3</v>
      </c>
      <c r="S109">
        <v>3</v>
      </c>
      <c r="T109">
        <v>0</v>
      </c>
      <c r="U109">
        <v>4</v>
      </c>
      <c r="V109" s="46">
        <v>3</v>
      </c>
      <c r="W109" s="46">
        <v>0</v>
      </c>
      <c r="X109" s="46">
        <v>3</v>
      </c>
      <c r="Y109" s="46">
        <v>3</v>
      </c>
      <c r="Z109" s="46">
        <v>0</v>
      </c>
      <c r="AA109" s="46">
        <v>3</v>
      </c>
      <c r="AB109">
        <v>3</v>
      </c>
      <c r="AC109">
        <v>0</v>
      </c>
      <c r="AD109">
        <v>4</v>
      </c>
      <c r="AE109" s="46">
        <v>4</v>
      </c>
      <c r="AF109" s="46">
        <v>0</v>
      </c>
      <c r="AG109" s="46">
        <v>4</v>
      </c>
      <c r="AH109">
        <v>4</v>
      </c>
      <c r="AI109">
        <v>0</v>
      </c>
      <c r="AJ109">
        <v>3</v>
      </c>
      <c r="AK109" s="46">
        <v>4</v>
      </c>
      <c r="AL109" s="46">
        <v>0</v>
      </c>
      <c r="AM109" s="46">
        <v>4</v>
      </c>
      <c r="AN109" s="46">
        <v>4</v>
      </c>
      <c r="AO109" s="46">
        <v>0</v>
      </c>
      <c r="AP109" s="46">
        <v>4</v>
      </c>
      <c r="AQ109" s="46">
        <v>5</v>
      </c>
      <c r="AR109" s="46">
        <v>0</v>
      </c>
      <c r="AS109" s="46">
        <v>5</v>
      </c>
      <c r="AT109" s="46">
        <v>5</v>
      </c>
      <c r="AU109" s="46">
        <v>0</v>
      </c>
      <c r="AV109" s="46">
        <v>5</v>
      </c>
      <c r="AW109">
        <v>4</v>
      </c>
      <c r="AX109">
        <v>0</v>
      </c>
      <c r="AY109">
        <v>4</v>
      </c>
    </row>
    <row r="110" spans="1:51" hidden="1" x14ac:dyDescent="0.25">
      <c r="A110" s="83"/>
      <c r="B110" s="83"/>
      <c r="C110" s="11">
        <v>1200</v>
      </c>
      <c r="D110">
        <v>5</v>
      </c>
      <c r="E110">
        <v>0</v>
      </c>
      <c r="F110">
        <v>5</v>
      </c>
      <c r="G110" s="46">
        <v>3</v>
      </c>
      <c r="H110" s="46">
        <v>0</v>
      </c>
      <c r="I110" s="46">
        <v>5</v>
      </c>
      <c r="J110" s="46">
        <v>3</v>
      </c>
      <c r="K110" s="46">
        <v>0</v>
      </c>
      <c r="L110" s="46">
        <v>4</v>
      </c>
      <c r="M110" s="46">
        <v>3</v>
      </c>
      <c r="N110" s="46">
        <v>0</v>
      </c>
      <c r="O110" s="46">
        <v>3</v>
      </c>
      <c r="P110" s="46">
        <v>3</v>
      </c>
      <c r="Q110" s="46">
        <v>0</v>
      </c>
      <c r="R110" s="46">
        <v>3</v>
      </c>
      <c r="S110">
        <v>3</v>
      </c>
      <c r="T110">
        <v>0</v>
      </c>
      <c r="U110">
        <v>4</v>
      </c>
      <c r="V110" s="46">
        <v>3</v>
      </c>
      <c r="W110" s="46">
        <v>0</v>
      </c>
      <c r="X110" s="46">
        <v>3</v>
      </c>
      <c r="Y110" s="46">
        <v>3</v>
      </c>
      <c r="Z110" s="46">
        <v>0</v>
      </c>
      <c r="AA110" s="46">
        <v>3</v>
      </c>
      <c r="AB110">
        <v>3</v>
      </c>
      <c r="AC110">
        <v>0</v>
      </c>
      <c r="AD110">
        <v>4</v>
      </c>
      <c r="AE110" s="46">
        <v>4</v>
      </c>
      <c r="AF110" s="46">
        <v>0</v>
      </c>
      <c r="AG110" s="46">
        <v>4</v>
      </c>
      <c r="AH110">
        <v>4</v>
      </c>
      <c r="AI110">
        <v>0</v>
      </c>
      <c r="AJ110">
        <v>3</v>
      </c>
      <c r="AK110" s="46">
        <v>4</v>
      </c>
      <c r="AL110" s="46">
        <v>0</v>
      </c>
      <c r="AM110" s="46">
        <v>4</v>
      </c>
      <c r="AN110" s="46">
        <v>4</v>
      </c>
      <c r="AO110" s="46">
        <v>0</v>
      </c>
      <c r="AP110" s="46">
        <v>4</v>
      </c>
      <c r="AQ110" s="46">
        <v>5</v>
      </c>
      <c r="AR110" s="46">
        <v>0</v>
      </c>
      <c r="AS110" s="46">
        <v>5</v>
      </c>
      <c r="AT110" s="46">
        <v>5</v>
      </c>
      <c r="AU110" s="46">
        <v>0</v>
      </c>
      <c r="AV110" s="46">
        <v>5</v>
      </c>
      <c r="AW110">
        <v>5</v>
      </c>
      <c r="AX110">
        <v>0</v>
      </c>
      <c r="AY110">
        <v>5</v>
      </c>
    </row>
    <row r="111" spans="1:51" hidden="1" x14ac:dyDescent="0.25"/>
    <row r="112" spans="1:51" hidden="1" x14ac:dyDescent="0.25"/>
    <row r="113" hidden="1" x14ac:dyDescent="0.25"/>
  </sheetData>
  <mergeCells count="61">
    <mergeCell ref="A6:A7"/>
    <mergeCell ref="B6:B7"/>
    <mergeCell ref="A8:A9"/>
    <mergeCell ref="B8:B9"/>
    <mergeCell ref="AN2:AP2"/>
    <mergeCell ref="AQ2:AS2"/>
    <mergeCell ref="AT2:AV2"/>
    <mergeCell ref="AW2:AY2"/>
    <mergeCell ref="A4:A5"/>
    <mergeCell ref="B4:B5"/>
    <mergeCell ref="A1:AY1"/>
    <mergeCell ref="A2:A3"/>
    <mergeCell ref="B2:B3"/>
    <mergeCell ref="C2:C3"/>
    <mergeCell ref="D2:F2"/>
    <mergeCell ref="G2:I2"/>
    <mergeCell ref="J2:L2"/>
    <mergeCell ref="M2:O2"/>
    <mergeCell ref="P2:R2"/>
    <mergeCell ref="S2:U2"/>
    <mergeCell ref="V2:X2"/>
    <mergeCell ref="Y2:AA2"/>
    <mergeCell ref="AB2:AD2"/>
    <mergeCell ref="AE2:AG2"/>
    <mergeCell ref="AH2:AJ2"/>
    <mergeCell ref="AK2:AM2"/>
    <mergeCell ref="A96:A100"/>
    <mergeCell ref="B96:B100"/>
    <mergeCell ref="A101:A105"/>
    <mergeCell ref="B101:B105"/>
    <mergeCell ref="A106:A110"/>
    <mergeCell ref="B106:B110"/>
    <mergeCell ref="A94:AY94"/>
    <mergeCell ref="A78:A82"/>
    <mergeCell ref="B78:B82"/>
    <mergeCell ref="A83:A87"/>
    <mergeCell ref="B83:B87"/>
    <mergeCell ref="A88:A92"/>
    <mergeCell ref="B88:B92"/>
    <mergeCell ref="A76:AY76"/>
    <mergeCell ref="A60:A64"/>
    <mergeCell ref="B60:B64"/>
    <mergeCell ref="A65:A69"/>
    <mergeCell ref="B65:B69"/>
    <mergeCell ref="A58:AY58"/>
    <mergeCell ref="A70:A74"/>
    <mergeCell ref="B70:B74"/>
    <mergeCell ref="A40:AY40"/>
    <mergeCell ref="A42:A46"/>
    <mergeCell ref="B42:B46"/>
    <mergeCell ref="A47:A51"/>
    <mergeCell ref="B47:B51"/>
    <mergeCell ref="A52:A56"/>
    <mergeCell ref="B52:B56"/>
    <mergeCell ref="A34:A38"/>
    <mergeCell ref="B34:B38"/>
    <mergeCell ref="A22:AY22"/>
    <mergeCell ref="A24:A28"/>
    <mergeCell ref="B24:B28"/>
    <mergeCell ref="A29:A33"/>
    <mergeCell ref="B29:B33"/>
  </mergeCells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285F7-1851-497F-89E8-2FC17FE4DD3A}">
  <dimension ref="A2:O31"/>
  <sheetViews>
    <sheetView zoomScaleNormal="100" workbookViewId="0">
      <selection activeCell="B3" sqref="B3:B7"/>
    </sheetView>
  </sheetViews>
  <sheetFormatPr defaultRowHeight="15" x14ac:dyDescent="0.25"/>
  <cols>
    <col min="1" max="3" width="9.140625" style="34"/>
    <col min="4" max="4" width="15.7109375" style="36" customWidth="1"/>
    <col min="5" max="5" width="15.7109375" style="36" bestFit="1" customWidth="1"/>
    <col min="6" max="6" width="15.7109375" style="36" hidden="1" customWidth="1"/>
    <col min="7" max="7" width="12" style="36" customWidth="1"/>
    <col min="8" max="8" width="10.140625" style="36" bestFit="1" customWidth="1"/>
    <col min="9" max="9" width="9.85546875" style="36" customWidth="1"/>
    <col min="10" max="10" width="9.140625" style="36"/>
    <col min="11" max="11" width="10.85546875" style="36" bestFit="1" customWidth="1"/>
    <col min="12" max="16384" width="9.140625" style="34"/>
  </cols>
  <sheetData>
    <row r="2" spans="1:11" ht="30" x14ac:dyDescent="0.25">
      <c r="D2" s="35" t="s">
        <v>27</v>
      </c>
      <c r="E2" s="35" t="s">
        <v>23</v>
      </c>
      <c r="F2" s="35" t="s">
        <v>31</v>
      </c>
      <c r="G2" s="35" t="s">
        <v>30</v>
      </c>
      <c r="H2" s="41"/>
      <c r="K2" s="37" t="s">
        <v>24</v>
      </c>
    </row>
    <row r="3" spans="1:11" x14ac:dyDescent="0.25">
      <c r="A3" s="82" t="s">
        <v>34</v>
      </c>
      <c r="B3" s="82" t="s">
        <v>36</v>
      </c>
      <c r="C3" s="38">
        <v>350</v>
      </c>
      <c r="D3" s="39">
        <f>(D8/48)*32</f>
        <v>30.400000000000002</v>
      </c>
      <c r="E3" s="39">
        <f>(E8/48)*32*$F$3</f>
        <v>32.864864864864863</v>
      </c>
      <c r="F3" s="113">
        <v>1</v>
      </c>
      <c r="G3" s="39"/>
      <c r="K3" s="37">
        <v>0.92500000000000004</v>
      </c>
    </row>
    <row r="4" spans="1:11" x14ac:dyDescent="0.25">
      <c r="A4" s="83"/>
      <c r="B4" s="83"/>
      <c r="C4" s="38">
        <v>530</v>
      </c>
      <c r="D4" s="39">
        <f t="shared" ref="D4:D7" si="0">(D9/48)*32</f>
        <v>46.886666666666663</v>
      </c>
      <c r="E4" s="39">
        <f t="shared" ref="E4:E7" si="1">(E9/48)*32*$F$3</f>
        <v>50.688288288288284</v>
      </c>
      <c r="F4" s="113"/>
      <c r="G4" s="39"/>
    </row>
    <row r="5" spans="1:11" x14ac:dyDescent="0.25">
      <c r="A5" s="83"/>
      <c r="B5" s="83"/>
      <c r="C5" s="38">
        <v>700</v>
      </c>
      <c r="D5" s="39">
        <f t="shared" si="0"/>
        <v>62.846666666666664</v>
      </c>
      <c r="E5" s="39">
        <f t="shared" si="1"/>
        <v>67.942342342342343</v>
      </c>
      <c r="F5" s="113"/>
      <c r="G5" s="39"/>
    </row>
    <row r="6" spans="1:11" x14ac:dyDescent="0.25">
      <c r="A6" s="83"/>
      <c r="B6" s="83"/>
      <c r="C6" s="38">
        <v>1050</v>
      </c>
      <c r="D6" s="39">
        <f t="shared" si="0"/>
        <v>96.933333333333337</v>
      </c>
      <c r="E6" s="39">
        <f t="shared" si="1"/>
        <v>104.7927927927928</v>
      </c>
      <c r="F6" s="113"/>
      <c r="G6" s="39"/>
    </row>
    <row r="7" spans="1:11" x14ac:dyDescent="0.25">
      <c r="A7" s="83"/>
      <c r="B7" s="83"/>
      <c r="C7" s="38">
        <v>1200</v>
      </c>
      <c r="D7" s="39">
        <f t="shared" si="0"/>
        <v>111.68</v>
      </c>
      <c r="E7" s="39">
        <f t="shared" si="1"/>
        <v>120.73513513513514</v>
      </c>
      <c r="F7" s="113"/>
      <c r="G7" s="39"/>
    </row>
    <row r="8" spans="1:11" x14ac:dyDescent="0.25">
      <c r="A8" s="82" t="s">
        <v>33</v>
      </c>
      <c r="B8" s="82" t="s">
        <v>37</v>
      </c>
      <c r="C8" s="38">
        <v>350</v>
      </c>
      <c r="D8" s="43">
        <v>45.6</v>
      </c>
      <c r="E8" s="39">
        <f>D8/$K$3</f>
        <v>49.297297297297298</v>
      </c>
      <c r="F8" s="114"/>
      <c r="G8" s="39"/>
      <c r="I8" s="110"/>
    </row>
    <row r="9" spans="1:11" x14ac:dyDescent="0.25">
      <c r="A9" s="83"/>
      <c r="B9" s="83"/>
      <c r="C9" s="38">
        <v>530</v>
      </c>
      <c r="D9" s="36">
        <v>70.33</v>
      </c>
      <c r="E9" s="39">
        <f>D9/$K$3</f>
        <v>76.032432432432429</v>
      </c>
      <c r="F9" s="114"/>
      <c r="G9" s="39"/>
      <c r="I9" s="110"/>
    </row>
    <row r="10" spans="1:11" x14ac:dyDescent="0.25">
      <c r="A10" s="83"/>
      <c r="B10" s="83"/>
      <c r="C10" s="38">
        <v>700</v>
      </c>
      <c r="D10" s="36">
        <v>94.27</v>
      </c>
      <c r="E10" s="39">
        <f>D10/$K$3</f>
        <v>101.91351351351351</v>
      </c>
      <c r="F10" s="114"/>
      <c r="G10" s="39"/>
      <c r="I10" s="110"/>
    </row>
    <row r="11" spans="1:11" x14ac:dyDescent="0.25">
      <c r="A11" s="83"/>
      <c r="B11" s="83"/>
      <c r="C11" s="38">
        <v>1050</v>
      </c>
      <c r="D11" s="36">
        <v>145.4</v>
      </c>
      <c r="E11" s="40">
        <f>D11/$K$3</f>
        <v>157.18918918918919</v>
      </c>
      <c r="F11" s="114"/>
      <c r="G11" s="40"/>
      <c r="I11" s="110"/>
    </row>
    <row r="12" spans="1:11" x14ac:dyDescent="0.25">
      <c r="A12" s="83"/>
      <c r="B12" s="83"/>
      <c r="C12" s="38">
        <v>1200</v>
      </c>
      <c r="D12" s="36">
        <v>167.52</v>
      </c>
      <c r="E12" s="39">
        <f>D12/$K$3</f>
        <v>181.10270270270271</v>
      </c>
      <c r="F12" s="114"/>
      <c r="G12" s="39"/>
      <c r="I12" s="110"/>
    </row>
    <row r="13" spans="1:11" x14ac:dyDescent="0.25">
      <c r="A13" s="82" t="s">
        <v>35</v>
      </c>
      <c r="B13" s="82" t="s">
        <v>38</v>
      </c>
      <c r="C13" s="38">
        <v>350</v>
      </c>
      <c r="D13" s="39">
        <f>(D8/48)*64</f>
        <v>60.800000000000004</v>
      </c>
      <c r="E13" s="39">
        <f t="shared" ref="E13:E16" si="2">(E8/48)*64*$F$13</f>
        <v>65.729729729729726</v>
      </c>
      <c r="F13" s="113">
        <v>1</v>
      </c>
      <c r="G13" s="39"/>
    </row>
    <row r="14" spans="1:11" x14ac:dyDescent="0.25">
      <c r="A14" s="83"/>
      <c r="B14" s="83"/>
      <c r="C14" s="38">
        <v>530</v>
      </c>
      <c r="D14" s="39">
        <f t="shared" ref="D14:D17" si="3">(D9/48)*64</f>
        <v>93.773333333333326</v>
      </c>
      <c r="E14" s="39">
        <f t="shared" si="2"/>
        <v>101.37657657657657</v>
      </c>
      <c r="F14" s="113"/>
      <c r="G14" s="39"/>
    </row>
    <row r="15" spans="1:11" x14ac:dyDescent="0.25">
      <c r="A15" s="83"/>
      <c r="B15" s="83"/>
      <c r="C15" s="38">
        <v>700</v>
      </c>
      <c r="D15" s="39">
        <f t="shared" si="3"/>
        <v>125.69333333333333</v>
      </c>
      <c r="E15" s="39">
        <f t="shared" si="2"/>
        <v>135.88468468468469</v>
      </c>
      <c r="F15" s="113"/>
      <c r="G15" s="39"/>
    </row>
    <row r="16" spans="1:11" x14ac:dyDescent="0.25">
      <c r="A16" s="83"/>
      <c r="B16" s="83"/>
      <c r="C16" s="38">
        <v>1050</v>
      </c>
      <c r="D16" s="39">
        <f t="shared" si="3"/>
        <v>193.86666666666667</v>
      </c>
      <c r="E16" s="39">
        <f t="shared" si="2"/>
        <v>209.58558558558559</v>
      </c>
      <c r="F16" s="113"/>
      <c r="G16" s="39"/>
    </row>
    <row r="17" spans="1:15" x14ac:dyDescent="0.25">
      <c r="A17" s="83"/>
      <c r="B17" s="83"/>
      <c r="C17" s="38">
        <v>1200</v>
      </c>
      <c r="D17" s="39">
        <f t="shared" si="3"/>
        <v>223.36</v>
      </c>
      <c r="E17" s="39">
        <f>(E12/48)*64*$F$13</f>
        <v>241.47027027027028</v>
      </c>
      <c r="F17" s="113"/>
      <c r="G17" s="39"/>
    </row>
    <row r="18" spans="1:15" ht="30" x14ac:dyDescent="0.25">
      <c r="H18" s="41" t="s">
        <v>28</v>
      </c>
      <c r="I18" s="41" t="s">
        <v>29</v>
      </c>
      <c r="K18" s="36" t="s">
        <v>25</v>
      </c>
    </row>
    <row r="19" spans="1:15" x14ac:dyDescent="0.25">
      <c r="A19" s="111" t="s">
        <v>26</v>
      </c>
      <c r="B19" s="111" t="s">
        <v>36</v>
      </c>
      <c r="C19" s="38">
        <v>350</v>
      </c>
      <c r="D19" s="36">
        <v>30.39</v>
      </c>
      <c r="E19" s="40">
        <f>D19/$K$3</f>
        <v>32.854054054054053</v>
      </c>
      <c r="F19" s="40"/>
      <c r="G19" s="40">
        <v>6162.28</v>
      </c>
      <c r="H19" s="36">
        <f>SPHERE!E11</f>
        <v>35.4</v>
      </c>
      <c r="I19" s="36">
        <f>SPHERE!D11</f>
        <v>5637</v>
      </c>
      <c r="J19" s="36">
        <f>D19/H19</f>
        <v>0.85847457627118651</v>
      </c>
      <c r="K19" s="36">
        <v>85</v>
      </c>
    </row>
    <row r="20" spans="1:15" x14ac:dyDescent="0.25">
      <c r="A20" s="112"/>
      <c r="B20" s="112"/>
      <c r="C20" s="38">
        <v>530</v>
      </c>
      <c r="D20" s="36">
        <v>46.88</v>
      </c>
      <c r="E20" s="40">
        <f>D20/$K$3</f>
        <v>50.681081081081082</v>
      </c>
      <c r="F20" s="40"/>
      <c r="G20" s="40"/>
      <c r="H20" s="36">
        <f>SPHERE!E12</f>
        <v>52.9</v>
      </c>
      <c r="I20" s="36">
        <f>SPHERE!D12</f>
        <v>8268</v>
      </c>
      <c r="J20" s="36">
        <f>D20/H20</f>
        <v>0.88620037807183372</v>
      </c>
      <c r="K20" s="36">
        <v>90</v>
      </c>
    </row>
    <row r="21" spans="1:15" x14ac:dyDescent="0.25">
      <c r="A21" s="112"/>
      <c r="B21" s="112"/>
      <c r="C21" s="38">
        <v>700</v>
      </c>
      <c r="D21" s="36">
        <v>62.84</v>
      </c>
      <c r="E21" s="40">
        <f>D21/$K$3</f>
        <v>67.935135135135141</v>
      </c>
      <c r="F21" s="40"/>
      <c r="G21" s="40"/>
      <c r="H21" s="36">
        <f>SPHERE!E13</f>
        <v>69.790000000000006</v>
      </c>
      <c r="I21" s="36">
        <f>SPHERE!D13</f>
        <v>10544</v>
      </c>
      <c r="J21" s="36">
        <f>D21/H21</f>
        <v>0.90041553231121929</v>
      </c>
      <c r="K21" s="36">
        <v>95</v>
      </c>
    </row>
    <row r="22" spans="1:15" x14ac:dyDescent="0.25">
      <c r="A22" s="112"/>
      <c r="B22" s="112"/>
      <c r="C22" s="38">
        <v>1050</v>
      </c>
      <c r="D22" s="36">
        <v>96.94</v>
      </c>
      <c r="E22" s="40">
        <f>D22/$K$3</f>
        <v>104.8</v>
      </c>
      <c r="F22" s="40"/>
      <c r="G22" s="40"/>
      <c r="H22" s="36">
        <f>SPHERE!E14</f>
        <v>101.31</v>
      </c>
      <c r="I22" s="36">
        <f>SPHERE!D14</f>
        <v>14045</v>
      </c>
      <c r="J22" s="36">
        <f>D22/H22</f>
        <v>0.95686506761425327</v>
      </c>
      <c r="K22" s="36">
        <v>100</v>
      </c>
    </row>
    <row r="23" spans="1:15" x14ac:dyDescent="0.25">
      <c r="A23" s="112"/>
      <c r="B23" s="112"/>
      <c r="C23" s="33">
        <v>1200</v>
      </c>
      <c r="D23" s="36">
        <v>111.71</v>
      </c>
      <c r="E23" s="40">
        <f>D23/$K$3</f>
        <v>120.76756756756755</v>
      </c>
      <c r="F23" s="40"/>
      <c r="G23" s="40"/>
      <c r="H23" s="39">
        <v>121.9</v>
      </c>
      <c r="I23" s="36">
        <f>SPHERE!D15</f>
        <v>16000</v>
      </c>
      <c r="J23" s="36">
        <f>D23/H23</f>
        <v>0.91640689089417549</v>
      </c>
      <c r="K23" s="36">
        <v>110</v>
      </c>
    </row>
    <row r="31" spans="1:15" x14ac:dyDescent="0.25">
      <c r="H31" s="42"/>
      <c r="I31" s="42"/>
      <c r="J31" s="42"/>
      <c r="K31" s="42"/>
      <c r="L31" s="42"/>
      <c r="M31" s="42"/>
      <c r="N31" s="42"/>
      <c r="O31" s="42"/>
    </row>
  </sheetData>
  <mergeCells count="12">
    <mergeCell ref="A3:A7"/>
    <mergeCell ref="B3:B7"/>
    <mergeCell ref="F3:F7"/>
    <mergeCell ref="F8:F12"/>
    <mergeCell ref="F13:F17"/>
    <mergeCell ref="A8:A12"/>
    <mergeCell ref="B8:B12"/>
    <mergeCell ref="I8:I12"/>
    <mergeCell ref="B19:B23"/>
    <mergeCell ref="A19:A23"/>
    <mergeCell ref="A13:A17"/>
    <mergeCell ref="B13:B1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GONIO</vt:lpstr>
      <vt:lpstr>SPHERE</vt:lpstr>
      <vt:lpstr>BSX-II 351D LUMEN CHART 70  </vt:lpstr>
      <vt:lpstr>BSX-II-LD-TS-CLS-AMBER</vt:lpstr>
      <vt:lpstr>BSX-II-CLS LED SPECIFICATIONS </vt:lpstr>
      <vt:lpstr>BUG </vt:lpstr>
      <vt:lpstr>FUTURE LED TOOL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Espinoza</dc:creator>
  <cp:keywords/>
  <dc:description/>
  <cp:lastModifiedBy>Raul Martinez</cp:lastModifiedBy>
  <cp:revision/>
  <dcterms:created xsi:type="dcterms:W3CDTF">2021-09-08T15:03:55Z</dcterms:created>
  <dcterms:modified xsi:type="dcterms:W3CDTF">2024-08-01T20:16:44Z</dcterms:modified>
  <cp:category/>
  <cp:contentStatus/>
</cp:coreProperties>
</file>